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Windows\Desktop\"/>
    </mc:Choice>
  </mc:AlternateContent>
  <bookViews>
    <workbookView xWindow="7668" yWindow="-12" windowWidth="12300" windowHeight="9120" tabRatio="891" activeTab="2"/>
  </bookViews>
  <sheets>
    <sheet name="START" sheetId="19" r:id="rId1"/>
    <sheet name="General information" sheetId="2" r:id="rId2"/>
    <sheet name="Assessment summary" sheetId="21" r:id="rId3"/>
    <sheet name="Graphical overview" sheetId="20" r:id="rId4"/>
    <sheet name="Strategy&amp;Policies" sheetId="4" r:id="rId5"/>
    <sheet name="Organization" sheetId="5" r:id="rId6"/>
    <sheet name="People" sheetId="6" r:id="rId7"/>
    <sheet name="Processes" sheetId="7" r:id="rId8"/>
    <sheet name="Technology" sheetId="8" r:id="rId9"/>
    <sheet name="Facilities" sheetId="9" r:id="rId10"/>
    <sheet name="Export" sheetId="24" r:id="rId11"/>
    <sheet name="Validation" sheetId="10" state="hidden" r:id="rId12"/>
    <sheet name="Translation Matrix" sheetId="16" state="hidden" r:id="rId13"/>
    <sheet name="Calculation" sheetId="23" state="hidden" r:id="rId14"/>
  </sheets>
  <definedNames>
    <definedName name="_xlnm._FilterDatabase" localSheetId="7" hidden="1">Processes!$G$1:$G$80</definedName>
    <definedName name="AccessImport">Export!$A$2:$BR$2</definedName>
    <definedName name="BG_YESNO">#REF!</definedName>
    <definedName name="Excel_BuiltIn__FilterDatabase_2">#REF!</definedName>
    <definedName name="Excel_BuiltIn_Print_Area_10">#REF!</definedName>
    <definedName name="Excel_BuiltIn_Print_Area_2">#REF!</definedName>
    <definedName name="Import2">Export!$A$1:$BR$2</definedName>
    <definedName name="ITG_YESNO">#REF!</definedName>
    <definedName name="LIST1">Validation!$B$3:$B$12</definedName>
    <definedName name="LIST2">Validation!$D$4:$D$5</definedName>
    <definedName name="LIST3">Validation!$F$3:$F$8</definedName>
    <definedName name="LIST4">Validation!$H$3:$H$5</definedName>
    <definedName name="LIST5">Validation!$J$3</definedName>
    <definedName name="_xlnm.Print_Area" localSheetId="9">Facilities!$A$1:$AH$16</definedName>
    <definedName name="_xlnm.Print_Area" localSheetId="1">'General information'!$A$1:$F$23</definedName>
    <definedName name="_xlnm.Print_Area" localSheetId="3">'Graphical overview'!$A$1:$N$156</definedName>
    <definedName name="_xlnm.Print_Area" localSheetId="5">Organization!$A$1:$AI$20</definedName>
    <definedName name="_xlnm.Print_Area" localSheetId="6">People!$A$1:$AH$22</definedName>
    <definedName name="_xlnm.Print_Area" localSheetId="7">Processes!$A$1:$AH$50</definedName>
    <definedName name="_xlnm.Print_Area" localSheetId="0">START!$A$1:$G$40</definedName>
    <definedName name="_xlnm.Print_Area" localSheetId="4">'Strategy&amp;Policies'!$A$1:$AI$26</definedName>
    <definedName name="_xlnm.Print_Area" localSheetId="8">Technology!$A$1:$AH$27</definedName>
    <definedName name="_xlnm.Print_Titles" localSheetId="4">'Strategy&amp;Policies'!$A:$A,'Strategy&amp;Policies'!$1:$3</definedName>
    <definedName name="RISK_YESNO">#REF!</definedName>
  </definedNames>
  <calcPr calcId="152511" concurrentCalc="0"/>
</workbook>
</file>

<file path=xl/calcChain.xml><?xml version="1.0" encoding="utf-8"?>
<calcChain xmlns="http://schemas.openxmlformats.org/spreadsheetml/2006/main">
  <c r="S15" i="4" l="1"/>
  <c r="S16" i="4"/>
  <c r="S18" i="4"/>
  <c r="S19" i="4"/>
  <c r="S21" i="4"/>
  <c r="S22" i="4"/>
  <c r="S15" i="9"/>
  <c r="C59" i="23"/>
  <c r="H59" i="23"/>
  <c r="I60" i="23"/>
  <c r="F80" i="23"/>
  <c r="F79" i="23"/>
  <c r="S38" i="7"/>
  <c r="C44" i="23"/>
  <c r="H44" i="23"/>
  <c r="I51" i="23"/>
  <c r="F78" i="23"/>
  <c r="F77" i="23"/>
  <c r="S15" i="5"/>
  <c r="C16" i="23"/>
  <c r="H16" i="23"/>
  <c r="I19" i="23"/>
  <c r="F76" i="23"/>
  <c r="S26" i="4"/>
  <c r="C15" i="23"/>
  <c r="H15" i="23"/>
  <c r="S25" i="4"/>
  <c r="C14" i="23"/>
  <c r="S24" i="4"/>
  <c r="C13" i="23"/>
  <c r="C12" i="23"/>
  <c r="C11" i="23"/>
  <c r="C10" i="23"/>
  <c r="C9" i="23"/>
  <c r="C8" i="23"/>
  <c r="C7" i="23"/>
  <c r="I15" i="23"/>
  <c r="H14" i="23"/>
  <c r="H13" i="23"/>
  <c r="H12" i="23"/>
  <c r="H11" i="23"/>
  <c r="H10" i="23"/>
  <c r="H9" i="23"/>
  <c r="H8" i="23"/>
  <c r="H7" i="23"/>
  <c r="F75" i="23"/>
  <c r="H60" i="23"/>
  <c r="H58" i="23"/>
  <c r="H57" i="23"/>
  <c r="H56" i="23"/>
  <c r="H55" i="23"/>
  <c r="H54" i="23"/>
  <c r="H53" i="23"/>
  <c r="H52" i="23"/>
  <c r="H51" i="23"/>
  <c r="H50" i="23"/>
  <c r="H49" i="23"/>
  <c r="H48" i="23"/>
  <c r="H47" i="23"/>
  <c r="H46" i="23"/>
  <c r="H45" i="23"/>
  <c r="H43" i="23"/>
  <c r="H42" i="23"/>
  <c r="H41" i="23"/>
  <c r="H40" i="23"/>
  <c r="H39" i="23"/>
  <c r="H38" i="23"/>
  <c r="H37" i="23"/>
  <c r="H36" i="23"/>
  <c r="H35" i="23"/>
  <c r="H34" i="23"/>
  <c r="H33" i="23"/>
  <c r="H32" i="23"/>
  <c r="H31" i="23"/>
  <c r="H30" i="23"/>
  <c r="H29" i="23"/>
  <c r="H28" i="23"/>
  <c r="H27" i="23"/>
  <c r="H26" i="23"/>
  <c r="H25" i="23"/>
  <c r="H24" i="23"/>
  <c r="H23" i="23"/>
  <c r="H22" i="23"/>
  <c r="H21" i="23"/>
  <c r="H20" i="23"/>
  <c r="H19" i="23"/>
  <c r="H18" i="23"/>
  <c r="H17" i="23"/>
  <c r="C60" i="23"/>
  <c r="C58" i="23"/>
  <c r="C57" i="23"/>
  <c r="C56" i="23"/>
  <c r="C55" i="23"/>
  <c r="C54" i="23"/>
  <c r="C53" i="23"/>
  <c r="C52" i="23"/>
  <c r="C51" i="23"/>
  <c r="C50" i="23"/>
  <c r="C49" i="23"/>
  <c r="C48" i="23"/>
  <c r="C47" i="23"/>
  <c r="C46" i="23"/>
  <c r="C45" i="23"/>
  <c r="C43" i="23"/>
  <c r="C42" i="23"/>
  <c r="C41" i="23"/>
  <c r="C40" i="23"/>
  <c r="C39" i="23"/>
  <c r="C38" i="23"/>
  <c r="C37" i="23"/>
  <c r="C36" i="23"/>
  <c r="C35" i="23"/>
  <c r="C34" i="23"/>
  <c r="C33" i="23"/>
  <c r="C32" i="23"/>
  <c r="C31" i="23"/>
  <c r="C30" i="23"/>
  <c r="C29" i="23"/>
  <c r="C28" i="23"/>
  <c r="C27" i="23"/>
  <c r="C26" i="23"/>
  <c r="C25" i="23"/>
  <c r="C24" i="23"/>
  <c r="C23" i="23"/>
  <c r="C22" i="23"/>
  <c r="C21" i="23"/>
  <c r="C20" i="23"/>
  <c r="C19" i="23"/>
  <c r="C18" i="23"/>
  <c r="C17" i="23"/>
  <c r="H20" i="21"/>
  <c r="H19" i="21"/>
  <c r="H18" i="21"/>
  <c r="S16" i="9"/>
  <c r="S27" i="8"/>
  <c r="S25" i="8"/>
  <c r="S23" i="8"/>
  <c r="S22" i="8"/>
  <c r="S21" i="8"/>
  <c r="S20" i="8"/>
  <c r="S19" i="8"/>
  <c r="S18" i="8"/>
  <c r="S17" i="8"/>
  <c r="S15" i="8"/>
  <c r="S47" i="7"/>
  <c r="S46" i="7"/>
  <c r="S44" i="7"/>
  <c r="S43" i="7"/>
  <c r="S42" i="7"/>
  <c r="S41" i="7"/>
  <c r="S40" i="7"/>
  <c r="S37" i="7"/>
  <c r="S35" i="7"/>
  <c r="S34" i="7"/>
  <c r="S32" i="7"/>
  <c r="S31" i="7"/>
  <c r="S29" i="7"/>
  <c r="S28" i="7"/>
  <c r="S27" i="7"/>
  <c r="S25" i="7"/>
  <c r="S24" i="7"/>
  <c r="S23" i="7"/>
  <c r="S22" i="7"/>
  <c r="S20" i="7"/>
  <c r="S19" i="7"/>
  <c r="S18" i="7"/>
  <c r="S17" i="7"/>
  <c r="S16" i="7"/>
  <c r="S22" i="6"/>
  <c r="S21" i="6"/>
  <c r="S19" i="6"/>
  <c r="S18" i="6"/>
  <c r="S17" i="6"/>
  <c r="S16" i="6"/>
  <c r="S15" i="6"/>
  <c r="S20" i="5"/>
  <c r="S18" i="5"/>
  <c r="S16" i="5"/>
  <c r="H87" i="21"/>
  <c r="BR2" i="24"/>
  <c r="H86" i="21"/>
  <c r="BQ2" i="24"/>
  <c r="H83" i="21"/>
  <c r="BP2" i="24"/>
  <c r="H81" i="21"/>
  <c r="BO2" i="24"/>
  <c r="H79" i="21"/>
  <c r="BN2" i="24"/>
  <c r="H78" i="21"/>
  <c r="BM2" i="24"/>
  <c r="H77" i="21"/>
  <c r="BL2" i="24"/>
  <c r="H76" i="21"/>
  <c r="BK2" i="24"/>
  <c r="H75" i="21"/>
  <c r="BJ2" i="24"/>
  <c r="H72" i="21"/>
  <c r="BI2" i="24"/>
  <c r="H71" i="21"/>
  <c r="BH2" i="24"/>
  <c r="H69" i="21"/>
  <c r="BG2" i="24"/>
  <c r="H68" i="21"/>
  <c r="BF2" i="24"/>
  <c r="H67" i="21"/>
  <c r="BE2" i="24"/>
  <c r="H66" i="21"/>
  <c r="BD2" i="24"/>
  <c r="H63" i="21"/>
  <c r="BB2" i="24"/>
  <c r="H62" i="21"/>
  <c r="BA2" i="24"/>
  <c r="H60" i="21"/>
  <c r="AZ2" i="24"/>
  <c r="H57" i="21"/>
  <c r="AX2" i="24"/>
  <c r="H56" i="21"/>
  <c r="AW2" i="24"/>
  <c r="H54" i="21"/>
  <c r="AV2" i="24"/>
  <c r="H53" i="21"/>
  <c r="AU2" i="24"/>
  <c r="H52" i="21"/>
  <c r="AT2" i="24"/>
  <c r="H50" i="21"/>
  <c r="AS2" i="24"/>
  <c r="H49" i="21"/>
  <c r="AR2" i="24"/>
  <c r="H48" i="21"/>
  <c r="AQ2" i="24"/>
  <c r="H47" i="21"/>
  <c r="AP2" i="24"/>
  <c r="H45" i="21"/>
  <c r="AO2" i="24"/>
  <c r="H44" i="21"/>
  <c r="AN2" i="24"/>
  <c r="D29" i="23"/>
  <c r="H43" i="21"/>
  <c r="AM2" i="24"/>
  <c r="D28" i="23"/>
  <c r="H41" i="21"/>
  <c r="AK2" i="24"/>
  <c r="H38" i="21"/>
  <c r="AJ2" i="24"/>
  <c r="H37" i="21"/>
  <c r="AI2" i="24"/>
  <c r="H35" i="21"/>
  <c r="AH2" i="24"/>
  <c r="H34" i="21"/>
  <c r="AG2" i="24"/>
  <c r="H33" i="21"/>
  <c r="AF2" i="24"/>
  <c r="H32" i="21"/>
  <c r="AE2" i="24"/>
  <c r="H31" i="21"/>
  <c r="AD2" i="24"/>
  <c r="H28" i="21"/>
  <c r="AC2" i="24"/>
  <c r="H26" i="21"/>
  <c r="AB2" i="24"/>
  <c r="H24" i="21"/>
  <c r="AA2" i="24"/>
  <c r="H23" i="21"/>
  <c r="Z2" i="24"/>
  <c r="E2" i="24"/>
  <c r="Y2" i="24"/>
  <c r="X2" i="24"/>
  <c r="W2" i="24"/>
  <c r="H16" i="21"/>
  <c r="V2" i="24"/>
  <c r="H15" i="21"/>
  <c r="U2" i="24"/>
  <c r="H13" i="21"/>
  <c r="T2" i="24"/>
  <c r="H12" i="21"/>
  <c r="S2" i="24"/>
  <c r="H10" i="21"/>
  <c r="R2" i="24"/>
  <c r="H9" i="21"/>
  <c r="Q2" i="24"/>
  <c r="P2" i="24"/>
  <c r="O2" i="24"/>
  <c r="N2" i="24"/>
  <c r="M2" i="24"/>
  <c r="L2" i="24"/>
  <c r="K2" i="24"/>
  <c r="J2" i="24"/>
  <c r="I2" i="24"/>
  <c r="H2" i="24"/>
  <c r="G2" i="24"/>
  <c r="F2" i="24"/>
  <c r="C2" i="24"/>
  <c r="D2" i="24"/>
  <c r="B2" i="24"/>
  <c r="A2" i="24"/>
  <c r="G52" i="23"/>
  <c r="G54" i="23"/>
  <c r="G55" i="23"/>
  <c r="G56" i="23"/>
  <c r="G57" i="23"/>
  <c r="F56" i="23"/>
  <c r="F16" i="23"/>
  <c r="F18" i="23"/>
  <c r="D18" i="23"/>
  <c r="F10" i="21"/>
  <c r="V16" i="4"/>
  <c r="D60" i="23"/>
  <c r="E48" i="23"/>
  <c r="D26" i="23"/>
  <c r="D24" i="23"/>
  <c r="D23" i="23"/>
  <c r="D22" i="23"/>
  <c r="D21" i="23"/>
  <c r="D20" i="23"/>
  <c r="D11" i="23"/>
  <c r="G60" i="23"/>
  <c r="G20" i="23"/>
  <c r="F87" i="21"/>
  <c r="F86" i="21"/>
  <c r="F83" i="21"/>
  <c r="F81" i="21"/>
  <c r="F79" i="21"/>
  <c r="F78" i="21"/>
  <c r="F77" i="21"/>
  <c r="F76" i="21"/>
  <c r="F75" i="21"/>
  <c r="F72" i="21"/>
  <c r="F71" i="21"/>
  <c r="F69" i="21"/>
  <c r="F68" i="21"/>
  <c r="F67" i="21"/>
  <c r="F66" i="21"/>
  <c r="F65" i="21"/>
  <c r="F63" i="21"/>
  <c r="F62" i="21"/>
  <c r="F60" i="21"/>
  <c r="F59" i="21"/>
  <c r="F57" i="21"/>
  <c r="F56" i="21"/>
  <c r="F54" i="21"/>
  <c r="F53" i="21"/>
  <c r="F52" i="21"/>
  <c r="F50" i="21"/>
  <c r="F49" i="21"/>
  <c r="F48" i="21"/>
  <c r="F47" i="21"/>
  <c r="F45" i="21"/>
  <c r="F44" i="21"/>
  <c r="F43" i="21"/>
  <c r="F42" i="21"/>
  <c r="F41" i="21"/>
  <c r="F38" i="21"/>
  <c r="F37" i="21"/>
  <c r="F35" i="21"/>
  <c r="F34" i="21"/>
  <c r="F33" i="21"/>
  <c r="F32" i="21"/>
  <c r="F31" i="21"/>
  <c r="F28" i="21"/>
  <c r="F26" i="21"/>
  <c r="F24" i="21"/>
  <c r="F23" i="21"/>
  <c r="F20" i="21"/>
  <c r="F19" i="21"/>
  <c r="F18" i="21"/>
  <c r="F16" i="21"/>
  <c r="F15" i="21"/>
  <c r="F13" i="21"/>
  <c r="F12" i="21"/>
  <c r="F9" i="21"/>
  <c r="V18" i="7"/>
  <c r="V14" i="9"/>
  <c r="V19" i="5"/>
  <c r="V17" i="5"/>
  <c r="V14" i="5"/>
  <c r="V26" i="8"/>
  <c r="V24" i="8"/>
  <c r="V14" i="8"/>
  <c r="V24" i="7"/>
  <c r="V34" i="7"/>
  <c r="V25" i="7"/>
  <c r="V28" i="7"/>
  <c r="V47" i="7"/>
  <c r="V46" i="7"/>
  <c r="V45" i="7"/>
  <c r="V44" i="7"/>
  <c r="V43" i="7"/>
  <c r="V42" i="7"/>
  <c r="V41" i="7"/>
  <c r="V40" i="7"/>
  <c r="V39" i="7"/>
  <c r="V38" i="7"/>
  <c r="V37" i="7"/>
  <c r="V36" i="7"/>
  <c r="V23" i="7"/>
  <c r="V19" i="7"/>
  <c r="V17" i="7"/>
  <c r="V2" i="9"/>
  <c r="W2" i="9"/>
  <c r="V15" i="9"/>
  <c r="V16" i="9"/>
  <c r="V2" i="5"/>
  <c r="W2" i="5"/>
  <c r="V15" i="5"/>
  <c r="V18" i="5"/>
  <c r="V20" i="5"/>
  <c r="V16" i="5"/>
  <c r="V2" i="6"/>
  <c r="W2" i="6"/>
  <c r="V14" i="6"/>
  <c r="V15" i="6"/>
  <c r="V16" i="6"/>
  <c r="V17" i="6"/>
  <c r="V18" i="6"/>
  <c r="V19" i="6"/>
  <c r="V20" i="6"/>
  <c r="V21" i="6"/>
  <c r="V22" i="6"/>
  <c r="V2" i="7"/>
  <c r="W2" i="7"/>
  <c r="V15" i="7"/>
  <c r="V16" i="7"/>
  <c r="V20" i="7"/>
  <c r="V21" i="7"/>
  <c r="V22" i="7"/>
  <c r="V26" i="7"/>
  <c r="V27" i="7"/>
  <c r="V29" i="7"/>
  <c r="V30" i="7"/>
  <c r="V31" i="7"/>
  <c r="V32" i="7"/>
  <c r="V33" i="7"/>
  <c r="V35" i="7"/>
  <c r="V2" i="4"/>
  <c r="W2" i="4"/>
  <c r="V14" i="4"/>
  <c r="V15" i="4"/>
  <c r="V17" i="4"/>
  <c r="V18" i="4"/>
  <c r="V19" i="4"/>
  <c r="V20" i="4"/>
  <c r="V21" i="4"/>
  <c r="V22" i="4"/>
  <c r="V23" i="4"/>
  <c r="V24" i="4"/>
  <c r="V25" i="4"/>
  <c r="V26" i="4"/>
  <c r="V2" i="8"/>
  <c r="W2" i="8"/>
  <c r="V15" i="8"/>
  <c r="V17" i="8"/>
  <c r="V27" i="8"/>
  <c r="V19" i="8"/>
  <c r="V25" i="8"/>
  <c r="V20" i="8"/>
  <c r="V23" i="8"/>
  <c r="G18" i="23"/>
  <c r="E18" i="23"/>
  <c r="D7" i="23"/>
  <c r="E60" i="23"/>
  <c r="F60" i="23"/>
  <c r="G47" i="23"/>
  <c r="G25" i="23"/>
  <c r="E19" i="23"/>
  <c r="F17" i="23"/>
  <c r="E10" i="23"/>
  <c r="D17" i="23"/>
  <c r="E17" i="23"/>
  <c r="D14" i="23"/>
  <c r="F52" i="23"/>
  <c r="F54" i="23"/>
  <c r="F25" i="23"/>
  <c r="G14" i="23"/>
  <c r="E59" i="23"/>
  <c r="F58" i="23"/>
  <c r="F53" i="23"/>
  <c r="G44" i="23"/>
  <c r="E40" i="23"/>
  <c r="F37" i="23"/>
  <c r="B68" i="23"/>
  <c r="E22" i="23"/>
  <c r="G22" i="23"/>
  <c r="G53" i="23"/>
  <c r="G59" i="23"/>
  <c r="B71" i="23"/>
  <c r="F59" i="23"/>
  <c r="G58" i="23"/>
  <c r="D58" i="23"/>
  <c r="F57" i="23"/>
  <c r="D57" i="23"/>
  <c r="E56" i="23"/>
  <c r="E55" i="23"/>
  <c r="F55" i="23"/>
  <c r="E26" i="23"/>
  <c r="F26" i="23"/>
  <c r="G24" i="23"/>
  <c r="F23" i="23"/>
  <c r="F21" i="23"/>
  <c r="E20" i="23"/>
  <c r="F20" i="23"/>
  <c r="G19" i="23"/>
  <c r="G17" i="23"/>
  <c r="B67" i="23"/>
  <c r="G16" i="23"/>
  <c r="E76" i="23"/>
  <c r="D16" i="23"/>
  <c r="G11" i="23"/>
  <c r="E11" i="23"/>
  <c r="D80" i="23"/>
  <c r="D59" i="23"/>
  <c r="B80" i="23"/>
  <c r="B70" i="23"/>
  <c r="E58" i="23"/>
  <c r="E53" i="23"/>
  <c r="D53" i="23"/>
  <c r="D56" i="23"/>
  <c r="H59" i="21"/>
  <c r="AY2" i="24"/>
  <c r="E25" i="23"/>
  <c r="D25" i="23"/>
  <c r="I26" i="23"/>
  <c r="B77" i="23"/>
  <c r="G26" i="23"/>
  <c r="F24" i="23"/>
  <c r="E23" i="23"/>
  <c r="G21" i="23"/>
  <c r="E24" i="23"/>
  <c r="E21" i="23"/>
  <c r="F22" i="23"/>
  <c r="G23" i="23"/>
  <c r="F19" i="23"/>
  <c r="D76" i="23"/>
  <c r="D19" i="23"/>
  <c r="B76" i="23"/>
  <c r="E16" i="23"/>
  <c r="C76" i="23"/>
  <c r="I58" i="23"/>
  <c r="D55" i="23"/>
  <c r="E52" i="23"/>
  <c r="D54" i="23"/>
  <c r="E57" i="23"/>
  <c r="E54" i="23"/>
  <c r="D52" i="23"/>
  <c r="G10" i="23"/>
  <c r="F7" i="23"/>
  <c r="E7" i="23"/>
  <c r="G7" i="23"/>
  <c r="D10" i="23"/>
  <c r="F11" i="23"/>
  <c r="F10" i="23"/>
  <c r="D48" i="23"/>
  <c r="D35" i="23"/>
  <c r="G50" i="23"/>
  <c r="D37" i="23"/>
  <c r="F48" i="23"/>
  <c r="E47" i="23"/>
  <c r="F47" i="23"/>
  <c r="D47" i="23"/>
  <c r="D39" i="23"/>
  <c r="F39" i="23"/>
  <c r="H65" i="21"/>
  <c r="BC2" i="24"/>
  <c r="H42" i="21"/>
  <c r="AL2" i="24"/>
  <c r="E43" i="23"/>
  <c r="D44" i="23"/>
  <c r="D38" i="23"/>
  <c r="E50" i="23"/>
  <c r="D31" i="23"/>
  <c r="D27" i="23"/>
  <c r="G27" i="23"/>
  <c r="E27" i="23"/>
  <c r="F27" i="23"/>
  <c r="F41" i="23"/>
  <c r="E41" i="23"/>
  <c r="G41" i="23"/>
  <c r="D41" i="23"/>
  <c r="G33" i="23"/>
  <c r="F33" i="23"/>
  <c r="D33" i="23"/>
  <c r="E33" i="23"/>
  <c r="D45" i="23"/>
  <c r="E45" i="23"/>
  <c r="F45" i="23"/>
  <c r="G45" i="23"/>
  <c r="E37" i="23"/>
  <c r="D40" i="23"/>
  <c r="F40" i="23"/>
  <c r="E44" i="23"/>
  <c r="G39" i="23"/>
  <c r="F28" i="23"/>
  <c r="G28" i="23"/>
  <c r="G48" i="23"/>
  <c r="E28" i="23"/>
  <c r="G40" i="23"/>
  <c r="E29" i="23"/>
  <c r="G29" i="23"/>
  <c r="E39" i="23"/>
  <c r="G37" i="23"/>
  <c r="F29" i="23"/>
  <c r="E42" i="23"/>
  <c r="F44" i="23"/>
  <c r="E14" i="23"/>
  <c r="F14" i="23"/>
  <c r="E80" i="23"/>
  <c r="C80" i="23"/>
  <c r="G35" i="23"/>
  <c r="F35" i="23"/>
  <c r="E35" i="23"/>
  <c r="E38" i="23"/>
  <c r="B69" i="23"/>
  <c r="D77" i="23"/>
  <c r="E77" i="23"/>
  <c r="C77" i="23"/>
  <c r="E79" i="23"/>
  <c r="D79" i="23"/>
  <c r="B79" i="23"/>
  <c r="C79" i="23"/>
  <c r="B66" i="23"/>
  <c r="F9" i="23"/>
  <c r="D9" i="23"/>
  <c r="G9" i="23"/>
  <c r="E9" i="23"/>
  <c r="F8" i="23"/>
  <c r="D8" i="23"/>
  <c r="G8" i="23"/>
  <c r="E8" i="23"/>
  <c r="F12" i="23"/>
  <c r="E12" i="23"/>
  <c r="D12" i="23"/>
  <c r="G12" i="23"/>
  <c r="F13" i="23"/>
  <c r="E13" i="23"/>
  <c r="G13" i="23"/>
  <c r="D13" i="23"/>
  <c r="G43" i="23"/>
  <c r="D50" i="23"/>
  <c r="F50" i="23"/>
  <c r="D32" i="23"/>
  <c r="F32" i="23"/>
  <c r="G32" i="23"/>
  <c r="G31" i="23"/>
  <c r="E31" i="23"/>
  <c r="F42" i="23"/>
  <c r="D42" i="23"/>
  <c r="F43" i="23"/>
  <c r="G38" i="23"/>
  <c r="F38" i="23"/>
  <c r="F31" i="23"/>
  <c r="E32" i="23"/>
  <c r="F49" i="23"/>
  <c r="G49" i="23"/>
  <c r="D49" i="23"/>
  <c r="E49" i="23"/>
  <c r="G42" i="23"/>
  <c r="D43" i="23"/>
  <c r="E36" i="23"/>
  <c r="D36" i="23"/>
  <c r="F36" i="23"/>
  <c r="G36" i="23"/>
  <c r="E51" i="23"/>
  <c r="D51" i="23"/>
  <c r="F51" i="23"/>
  <c r="G51" i="23"/>
  <c r="F46" i="23"/>
  <c r="G46" i="23"/>
  <c r="E46" i="23"/>
  <c r="D46" i="23"/>
  <c r="D34" i="23"/>
  <c r="E34" i="23"/>
  <c r="G34" i="23"/>
  <c r="F34" i="23"/>
  <c r="G30" i="23"/>
  <c r="D30" i="23"/>
  <c r="E30" i="23"/>
  <c r="F30" i="23"/>
  <c r="G15" i="23"/>
  <c r="D15" i="23"/>
  <c r="F15" i="23"/>
  <c r="E15" i="23"/>
  <c r="C75" i="23"/>
  <c r="D75" i="23"/>
  <c r="E75" i="23"/>
  <c r="D78" i="23"/>
  <c r="C78" i="23"/>
  <c r="B78" i="23"/>
  <c r="E78" i="23"/>
  <c r="B75" i="23"/>
</calcChain>
</file>

<file path=xl/comments1.xml><?xml version="1.0" encoding="utf-8"?>
<comments xmlns="http://schemas.openxmlformats.org/spreadsheetml/2006/main">
  <authors>
    <author>Baveco, M.P.P.</author>
  </authors>
  <commentList>
    <comment ref="H13" authorId="0" shapeId="0">
      <text>
        <r>
          <rPr>
            <b/>
            <sz val="9"/>
            <color indexed="81"/>
            <rFont val="Tahoma"/>
            <family val="2"/>
          </rPr>
          <t>Baveco, M.P.P.:</t>
        </r>
        <r>
          <rPr>
            <sz val="9"/>
            <color indexed="81"/>
            <rFont val="Tahoma"/>
            <family val="2"/>
          </rPr>
          <t xml:space="preserve">
Based on Cobit V5, Enabling Processes Appendix A &amp; Cobit V5 Change log for Web.</t>
        </r>
      </text>
    </comment>
    <comment ref="I13" authorId="0" shapeId="0">
      <text>
        <r>
          <rPr>
            <b/>
            <sz val="9"/>
            <color indexed="81"/>
            <rFont val="Tahoma"/>
            <charset val="1"/>
          </rPr>
          <t>Baveco, M.P.P.:</t>
        </r>
        <r>
          <rPr>
            <sz val="9"/>
            <color indexed="81"/>
            <rFont val="Tahoma"/>
            <charset val="1"/>
          </rPr>
          <t xml:space="preserve">
2005 version</t>
        </r>
      </text>
    </comment>
  </commentList>
</comments>
</file>

<file path=xl/comments2.xml><?xml version="1.0" encoding="utf-8"?>
<comments xmlns="http://schemas.openxmlformats.org/spreadsheetml/2006/main">
  <authors>
    <author>Baveco, M.P.P.</author>
  </authors>
  <commentList>
    <comment ref="H13" authorId="0" shapeId="0">
      <text>
        <r>
          <rPr>
            <b/>
            <sz val="9"/>
            <color indexed="81"/>
            <rFont val="Tahoma"/>
            <family val="2"/>
          </rPr>
          <t>Baveco, M.P.P.:</t>
        </r>
        <r>
          <rPr>
            <sz val="9"/>
            <color indexed="81"/>
            <rFont val="Tahoma"/>
            <family val="2"/>
          </rPr>
          <t xml:space="preserve">
Based on Cobit V5, Enabling Processes Appendix A &amp; Cobit V5 Change log for Web.</t>
        </r>
      </text>
    </comment>
    <comment ref="I13" authorId="0" shapeId="0">
      <text>
        <r>
          <rPr>
            <b/>
            <sz val="9"/>
            <color indexed="81"/>
            <rFont val="Tahoma"/>
            <family val="2"/>
          </rPr>
          <t>Baveco, M.P.P.:</t>
        </r>
        <r>
          <rPr>
            <sz val="9"/>
            <color indexed="81"/>
            <rFont val="Tahoma"/>
            <family val="2"/>
          </rPr>
          <t xml:space="preserve">
2005 version</t>
        </r>
      </text>
    </comment>
  </commentList>
</comments>
</file>

<file path=xl/comments3.xml><?xml version="1.0" encoding="utf-8"?>
<comments xmlns="http://schemas.openxmlformats.org/spreadsheetml/2006/main">
  <authors>
    <author>Baveco, M.P.P.</author>
  </authors>
  <commentList>
    <comment ref="H13" authorId="0" shapeId="0">
      <text>
        <r>
          <rPr>
            <b/>
            <sz val="9"/>
            <color indexed="81"/>
            <rFont val="Tahoma"/>
            <family val="2"/>
          </rPr>
          <t>Baveco, M.P.P.:</t>
        </r>
        <r>
          <rPr>
            <sz val="9"/>
            <color indexed="81"/>
            <rFont val="Tahoma"/>
            <family val="2"/>
          </rPr>
          <t xml:space="preserve">
Based on Cobit V5, Enabling Processes Appendix A &amp; Cobit V5 Change log for Web.</t>
        </r>
      </text>
    </comment>
    <comment ref="I13" authorId="0" shapeId="0">
      <text>
        <r>
          <rPr>
            <b/>
            <sz val="9"/>
            <color indexed="81"/>
            <rFont val="Tahoma"/>
            <family val="2"/>
          </rPr>
          <t>Baveco, M.P.P.:</t>
        </r>
        <r>
          <rPr>
            <sz val="9"/>
            <color indexed="81"/>
            <rFont val="Tahoma"/>
            <family val="2"/>
          </rPr>
          <t xml:space="preserve">
2005 version</t>
        </r>
      </text>
    </comment>
  </commentList>
</comments>
</file>

<file path=xl/comments4.xml><?xml version="1.0" encoding="utf-8"?>
<comments xmlns="http://schemas.openxmlformats.org/spreadsheetml/2006/main">
  <authors>
    <author>Baveco, M.P.P.</author>
  </authors>
  <commentList>
    <comment ref="H14" authorId="0" shapeId="0">
      <text>
        <r>
          <rPr>
            <b/>
            <sz val="9"/>
            <color indexed="81"/>
            <rFont val="Tahoma"/>
            <family val="2"/>
          </rPr>
          <t>Baveco, M.P.P.:</t>
        </r>
        <r>
          <rPr>
            <sz val="9"/>
            <color indexed="81"/>
            <rFont val="Tahoma"/>
            <family val="2"/>
          </rPr>
          <t xml:space="preserve">
Based on Cobit V5, Enabling Processes Appendix A &amp; Cobit V5 Change log for Web.</t>
        </r>
      </text>
    </comment>
    <comment ref="I14" authorId="0" shapeId="0">
      <text>
        <r>
          <rPr>
            <b/>
            <sz val="9"/>
            <color indexed="81"/>
            <rFont val="Tahoma"/>
            <family val="2"/>
          </rPr>
          <t>Baveco, M.P.P.:</t>
        </r>
        <r>
          <rPr>
            <sz val="9"/>
            <color indexed="81"/>
            <rFont val="Tahoma"/>
            <family val="2"/>
          </rPr>
          <t xml:space="preserve">
2005 version</t>
        </r>
      </text>
    </comment>
  </commentList>
</comments>
</file>

<file path=xl/comments5.xml><?xml version="1.0" encoding="utf-8"?>
<comments xmlns="http://schemas.openxmlformats.org/spreadsheetml/2006/main">
  <authors>
    <author>Baveco, M.P.P.</author>
  </authors>
  <commentList>
    <comment ref="H13" authorId="0" shapeId="0">
      <text>
        <r>
          <rPr>
            <b/>
            <sz val="9"/>
            <color indexed="81"/>
            <rFont val="Tahoma"/>
            <family val="2"/>
          </rPr>
          <t>Baveco, M.P.P.:</t>
        </r>
        <r>
          <rPr>
            <sz val="9"/>
            <color indexed="81"/>
            <rFont val="Tahoma"/>
            <family val="2"/>
          </rPr>
          <t xml:space="preserve">
Based on Cobit V5, Enabling Processes Appendix A &amp; Cobit V5 Change log for Web.</t>
        </r>
      </text>
    </comment>
    <comment ref="I13" authorId="0" shapeId="0">
      <text>
        <r>
          <rPr>
            <b/>
            <sz val="9"/>
            <color indexed="81"/>
            <rFont val="Tahoma"/>
            <family val="2"/>
          </rPr>
          <t>Baveco, M.P.P.:</t>
        </r>
        <r>
          <rPr>
            <sz val="9"/>
            <color indexed="81"/>
            <rFont val="Tahoma"/>
            <family val="2"/>
          </rPr>
          <t xml:space="preserve">
2005 version</t>
        </r>
      </text>
    </comment>
  </commentList>
</comments>
</file>

<file path=xl/comments6.xml><?xml version="1.0" encoding="utf-8"?>
<comments xmlns="http://schemas.openxmlformats.org/spreadsheetml/2006/main">
  <authors>
    <author>Baveco, M.P.P.</author>
  </authors>
  <commentList>
    <comment ref="H13" authorId="0" shapeId="0">
      <text>
        <r>
          <rPr>
            <b/>
            <sz val="9"/>
            <color indexed="81"/>
            <rFont val="Tahoma"/>
            <family val="2"/>
          </rPr>
          <t>Baveco, M.P.P.:</t>
        </r>
        <r>
          <rPr>
            <sz val="9"/>
            <color indexed="81"/>
            <rFont val="Tahoma"/>
            <family val="2"/>
          </rPr>
          <t xml:space="preserve">
Based on Cobit V5, Enabling Processes Appendix A &amp; Cobit V5 Change log for Web.</t>
        </r>
      </text>
    </comment>
    <comment ref="I13" authorId="0" shapeId="0">
      <text>
        <r>
          <rPr>
            <b/>
            <sz val="9"/>
            <color indexed="81"/>
            <rFont val="Tahoma"/>
            <family val="2"/>
          </rPr>
          <t>Baveco, M.P.P.:</t>
        </r>
        <r>
          <rPr>
            <sz val="9"/>
            <color indexed="81"/>
            <rFont val="Tahoma"/>
            <family val="2"/>
          </rPr>
          <t xml:space="preserve">
2005 version</t>
        </r>
      </text>
    </comment>
  </commentList>
</comments>
</file>

<file path=xl/sharedStrings.xml><?xml version="1.0" encoding="utf-8"?>
<sst xmlns="http://schemas.openxmlformats.org/spreadsheetml/2006/main" count="1021" uniqueCount="583">
  <si>
    <t>Ensure that all employees, contractors and third party users are aware of information security threats and concerns, their responsibilities and liabilities, and are equipped to support organizational security policy in the course of their normal work, and to reduce the risk of human error.</t>
  </si>
  <si>
    <r>
      <t>Manage IT human resources:</t>
    </r>
    <r>
      <rPr>
        <sz val="10"/>
        <rFont val="Verdana"/>
        <family val="2"/>
      </rPr>
      <t xml:space="preserve"> Ensure that functions are staffed properly with reliable people who posses the necessary skills to fulfil their role to reduce the risk of human error.</t>
    </r>
  </si>
  <si>
    <t>PO7.1</t>
  </si>
  <si>
    <t>8.1.1  8.1.2  8.1.3</t>
  </si>
  <si>
    <t>PO7.2</t>
  </si>
  <si>
    <t>8.2.2</t>
  </si>
  <si>
    <t>PO7.5</t>
  </si>
  <si>
    <t>PO7.6</t>
  </si>
  <si>
    <t>8.1.2</t>
  </si>
  <si>
    <t>PO7.8</t>
  </si>
  <si>
    <t>8.2.3  8.3.1  8.3.2  8.3.3</t>
  </si>
  <si>
    <t>AI4.3</t>
  </si>
  <si>
    <t>AI4.4</t>
  </si>
  <si>
    <t>8.2.2  10.1.1  10.3.2  10.7.4  13.2.2</t>
  </si>
  <si>
    <t>x</t>
  </si>
  <si>
    <t>Draft</t>
  </si>
  <si>
    <t>Technology</t>
  </si>
  <si>
    <t>Ensure the protection of information in networks, the protection of the supporting infrastructure and the secure exchange of information within the organization and with any external entity.</t>
  </si>
  <si>
    <t>AI3.2</t>
  </si>
  <si>
    <t>12.1.1</t>
  </si>
  <si>
    <t>AI3.3</t>
  </si>
  <si>
    <t xml:space="preserve">9.1.5 9.2.4 12.4.2 12.5.2 12.6.1
</t>
  </si>
  <si>
    <t>DS5.7</t>
  </si>
  <si>
    <t>DS5.8</t>
  </si>
  <si>
    <t xml:space="preserve">10.8.4, 12.2.3, 12.3.1, 12.3.2, 15.1.6
</t>
  </si>
  <si>
    <t>DS5.9</t>
  </si>
  <si>
    <t xml:space="preserve">6.2.1 10.4.1 10.4.2 10.6.1 10.6.2 11.4.1 11.4.2 11.4.3 11.4.4 11.4.5 11.4.6 11.4.7
</t>
  </si>
  <si>
    <t>DS5.10</t>
  </si>
  <si>
    <t>DS5.11</t>
  </si>
  <si>
    <t xml:space="preserve">6.2.1 10.6.1 10.6.2 10.8.1 10.9.1 11.4.1 11.4.2 11.4.3 11.4.4 11.4.5 11.4.6 11.4.7 11.6.2
</t>
  </si>
  <si>
    <t>Facilities</t>
  </si>
  <si>
    <t>Prevent loss, damage, theft or compromise of organization’s premises and information and interruption to the organization’s activities.</t>
  </si>
  <si>
    <t>DS4.9</t>
  </si>
  <si>
    <t>DS12.2</t>
  </si>
  <si>
    <t xml:space="preserve">9.1.1 9.1.2 9.1.3 9.1.4 9.2.1 9.2.2 9.2.3 9.2.5  9.2.7
</t>
  </si>
  <si>
    <t>DS12.3</t>
  </si>
  <si>
    <t xml:space="preserve">6.2.1 9.1.2 9.1.5 9.1.6 9.2.5
</t>
  </si>
  <si>
    <t xml:space="preserve">    DO NOT DELETE THIS SHEET!!!------------------------------DO NOT DELETE THIS SHEET!!!</t>
  </si>
  <si>
    <t>Must have</t>
  </si>
  <si>
    <t>Yes</t>
  </si>
  <si>
    <t>Closed</t>
  </si>
  <si>
    <t>Translation Matrix for Gap Weights</t>
  </si>
  <si>
    <t>Process Importance</t>
  </si>
  <si>
    <t>Weight factor</t>
  </si>
  <si>
    <t>Control measure</t>
  </si>
  <si>
    <t>Current level</t>
  </si>
  <si>
    <t>Processes</t>
  </si>
  <si>
    <t># controls ML &lt;= 1</t>
  </si>
  <si>
    <t># controls ML &lt;= 2</t>
  </si>
  <si>
    <t># controls ML &lt;= 3</t>
  </si>
  <si>
    <t># controls ML &gt; 3</t>
  </si>
  <si>
    <t>Total controls</t>
  </si>
  <si>
    <t>GO TO the Current Operational Maturity Charts</t>
  </si>
  <si>
    <t>Maturity Assessment Results</t>
  </si>
  <si>
    <t xml:space="preserve">CLICK on the domain name to navigate to the its detailed Maturity Assessment-sheet: 
</t>
  </si>
  <si>
    <t>IT continuity plans</t>
  </si>
  <si>
    <t>11.4</t>
  </si>
  <si>
    <t>Disposal</t>
  </si>
  <si>
    <t>GO TO General information Page</t>
  </si>
  <si>
    <t>Technology standards</t>
  </si>
  <si>
    <t>Monitor future trends and regulations</t>
  </si>
  <si>
    <t>% controls ML = 2</t>
  </si>
  <si>
    <t>% controls ML = 3</t>
  </si>
  <si>
    <t>% controls ML = 4</t>
  </si>
  <si>
    <r>
      <t>Security testing, surveillance and monitoring:</t>
    </r>
    <r>
      <rPr>
        <sz val="10"/>
        <rFont val="Verdana"/>
        <family val="2"/>
      </rPr>
      <t xml:space="preserve"> The IT security implementation is tested and monitored in a proactive way. IT security should be reaccredited in a timely manner to ensure that the approved enterprise’s information security baseline is maintained. A logging and monitoring function will enable the early prevention and/or detection and subsequent timely reporting of unusual and/or abnormal activities that may need to be addressed.</t>
    </r>
  </si>
  <si>
    <r>
      <t>Monitoring of internal control framework:</t>
    </r>
    <r>
      <rPr>
        <sz val="10"/>
        <rFont val="Verdana"/>
        <family val="2"/>
      </rPr>
      <t xml:space="preserve"> The IT control environment and control framework are continuously monitored, benchmarked and improved to meet organisational objectives and adherence to information security policies, standards and procedures.</t>
    </r>
  </si>
  <si>
    <r>
      <t xml:space="preserve">Internal control at third parties: </t>
    </r>
    <r>
      <rPr>
        <sz val="10"/>
        <rFont val="Verdana"/>
        <family val="2"/>
      </rPr>
      <t>The status of external service providers’ internal controls are assessed. Procedures are in place to ensure that external service providers comply with legal and regulatory requirements and contractual obligations.</t>
    </r>
  </si>
  <si>
    <r>
      <t>Evaluation of compliance with external requirements:</t>
    </r>
    <r>
      <rPr>
        <sz val="10"/>
        <rFont val="Verdana"/>
        <family val="2"/>
      </rPr>
      <t xml:space="preserve"> IT policies, standards, procedures and methodologies comply with legal and regulatory requirements.</t>
    </r>
  </si>
  <si>
    <r>
      <t>Independent assurance:</t>
    </r>
    <r>
      <rPr>
        <sz val="10"/>
        <rFont val="Verdana"/>
        <family val="2"/>
      </rPr>
      <t xml:space="preserve"> Independent assurance (internal or external) is obtained about the conformance of IT with relevant laws and regulations; the organisation’s policies, standards and procedures; generally accepted practices; and the effective and efficient performance of IT.</t>
    </r>
  </si>
  <si>
    <r>
      <t>User Account Management:</t>
    </r>
    <r>
      <rPr>
        <sz val="10"/>
        <rFont val="Verdana"/>
        <family val="2"/>
      </rPr>
      <t xml:space="preserve"> Ensure that all users (internal, external and temporary) only have authorised access to data and functionalities, and their activities within the IT environment are uniquely identifiable.</t>
    </r>
  </si>
  <si>
    <t>DS5.3</t>
  </si>
  <si>
    <t>DS5.4</t>
  </si>
  <si>
    <t xml:space="preserve">5.1.1    5.1.2    6.1.2    6.1.5    8.2.2   11.1.1  11.2.3 11.5.2 11.7.1 11.7.2
</t>
  </si>
  <si>
    <t xml:space="preserve">6.1.5    6.2.1    6.2.2    8.1.1    8.3.1    8.3.3   10.1.3 11.1.1 11.2.1 11.2.2 11.2.4 11.3.1 11.5.1 11.5.3 11.6.1
</t>
  </si>
  <si>
    <t>Industry:</t>
  </si>
  <si>
    <t>Branche</t>
  </si>
  <si>
    <t>Name</t>
  </si>
  <si>
    <t>Date</t>
  </si>
  <si>
    <t>Year</t>
  </si>
  <si>
    <t>Approved</t>
  </si>
  <si>
    <t>Filled</t>
  </si>
  <si>
    <t>Function</t>
  </si>
  <si>
    <t>BudgetISD</t>
  </si>
  <si>
    <t>PctITAudit</t>
  </si>
  <si>
    <t>PerOutPos</t>
  </si>
  <si>
    <t>FTEsISD</t>
  </si>
  <si>
    <t>VacISD</t>
  </si>
  <si>
    <t>Patched2</t>
  </si>
  <si>
    <t>Patched5</t>
  </si>
  <si>
    <t>Patched30</t>
  </si>
  <si>
    <t>Patched60</t>
  </si>
  <si>
    <r>
      <t>User account management:</t>
    </r>
    <r>
      <rPr>
        <sz val="10"/>
        <rFont val="Verdana"/>
        <family val="2"/>
      </rPr>
      <t xml:space="preserve"> Requesting, establishing, issuing, suspending, modifying and closing user accounts and related user privileges are addressed with a set of user account management procedures. An approval procedure outlining the data or system owner granting the access privileges is included. These procedures should apply for all users, including administrators (privileged users) and internal and external users, for normal and emergency cases. Rights and obligations relative to access to enterprise systems and information are contractually arranged for all types of users. Regular management review of all accounts and related privileges are performed.</t>
    </r>
  </si>
  <si>
    <t>% controls ML &lt;= 1</t>
  </si>
  <si>
    <r>
      <t>Change Management:</t>
    </r>
    <r>
      <rPr>
        <sz val="10"/>
        <rFont val="Verdana"/>
        <family val="2"/>
      </rPr>
      <t xml:space="preserve"> Ensure that all changes, including patches, support enterprise objectives and are carried out in a secure manner. Ensure that day-to-day business processes are not impacted.</t>
    </r>
  </si>
  <si>
    <t>AI6.1</t>
  </si>
  <si>
    <t>AI6.2</t>
  </si>
  <si>
    <t>AI7.6</t>
  </si>
  <si>
    <t>AI7.8</t>
  </si>
  <si>
    <r>
      <t>Change standards and procedures:</t>
    </r>
    <r>
      <rPr>
        <sz val="10"/>
        <rFont val="Verdana"/>
        <family val="2"/>
      </rPr>
      <t xml:space="preserve"> Formal change management procedures has been set up to handle in a standardised manner all requests (including maintenance and patches) for changes to applications, procedures, processes, system and service parameters, and the underlying platforms.</t>
    </r>
  </si>
  <si>
    <r>
      <t>Impact assessment, prioritisation and authorisation:</t>
    </r>
    <r>
      <rPr>
        <sz val="10"/>
        <rFont val="Verdana"/>
        <family val="2"/>
      </rPr>
      <t xml:space="preserve"> All requests for change in a structured way are assessed to determine the impact on the operational system and its functionality. All changes are categorised, prioritised and authorised.</t>
    </r>
  </si>
  <si>
    <t>2 a</t>
  </si>
  <si>
    <t>dd-mm-yyyy</t>
  </si>
  <si>
    <r>
      <t>Testing of changes:</t>
    </r>
    <r>
      <rPr>
        <sz val="10"/>
        <rFont val="Verdana"/>
        <family val="2"/>
      </rPr>
      <t xml:space="preserve"> Changes are tested independently in accordance with the defined test plan prior to migration to the operational environment. It is ensured that the plan considers security and performance.</t>
    </r>
  </si>
  <si>
    <r>
      <t>Promotion to production:</t>
    </r>
    <r>
      <rPr>
        <sz val="10"/>
        <rFont val="Verdana"/>
        <family val="2"/>
      </rPr>
      <t xml:space="preserve"> The following procedure is being following: Following testing, the handover of the changed system to operations is controlled, keeping it in line with the implementation plan. Approval is obtained of the key stakeholders, such as users, system owner and operational management. Where appropriate, the system is run in parallel with the old system for a while, and the behaviour and results are compared.</t>
    </r>
  </si>
  <si>
    <t>10.1.2 12.5.3</t>
  </si>
  <si>
    <t>10.1.2 12.5.3 12.6.1</t>
  </si>
  <si>
    <t>6.1.4 12.4.3 12.5.2</t>
  </si>
  <si>
    <t>DS4.2</t>
  </si>
  <si>
    <t>DS4.5</t>
  </si>
  <si>
    <r>
      <t>Continuity Management:</t>
    </r>
    <r>
      <rPr>
        <sz val="10"/>
        <rFont val="Verdana"/>
        <family val="2"/>
      </rPr>
      <t xml:space="preserve"> Counteract interruptions to business activities and to protect critical business processes from the effects of major failures of information systems or disasters and to ensure their timely resumption.</t>
    </r>
  </si>
  <si>
    <t xml:space="preserve">6.1.6
6.1.7
14.1.1
14.1.2
14.1.3
</t>
  </si>
  <si>
    <t>14.1.5</t>
  </si>
  <si>
    <t>DS11.2</t>
  </si>
  <si>
    <t>DS11.4</t>
  </si>
  <si>
    <t>DS11.5</t>
  </si>
  <si>
    <t>DS11.6</t>
  </si>
  <si>
    <r>
      <t>IT Continuity plans</t>
    </r>
    <r>
      <rPr>
        <sz val="10"/>
        <rFont val="Verdana"/>
        <family val="2"/>
      </rPr>
      <t>: IT continuity plans are developed based on the framework and designed to reduce the impact of a major disruption on key business functions and processes. The plans are based on risk understanding of potential business impacts and address requirements for resilience, alternative processing and recovery capability of all critical IT services. The plans also cover usage guidelines, roles and responsibilities, procedures, communication processes, and the testing approach.</t>
    </r>
  </si>
  <si>
    <r>
      <t>Testing of the IT Continuity plan:</t>
    </r>
    <r>
      <rPr>
        <sz val="10"/>
        <rFont val="Verdana"/>
        <family val="2"/>
      </rPr>
      <t xml:space="preserve"> The IT continuity plan is tested on a regular basis to ensure that IT systems can be effectively recovered, shortcomings are addressed and the plan remains relevant. This requires careful preparation, documentation, reporting of test results and, according to the results, implementation of an action plan. The extent of testing recovery of single applications to integrated testing scenarios to end-to-end testing and integrated vendor testing is considered.</t>
    </r>
  </si>
  <si>
    <t>10.5.1</t>
  </si>
  <si>
    <t xml:space="preserve">10.5.1 10.7.1 15.1.3
</t>
  </si>
  <si>
    <t xml:space="preserve">9.2.6  10.7.1 10.7.2
</t>
  </si>
  <si>
    <t xml:space="preserve">10.8.3 10.5.1 10.7.3 10.8.4 10.8.5 12.2.1 12.2.2 12.4.2 12.4.3
</t>
  </si>
  <si>
    <t>Manage information security within the organization through an embedded and structure and set of roles and responsibilities.</t>
  </si>
  <si>
    <r>
      <t>Incident escalation:</t>
    </r>
    <r>
      <rPr>
        <sz val="10"/>
        <rFont val="Verdana"/>
        <family val="2"/>
      </rPr>
      <t xml:space="preserve"> Service desk procedures are established, so incidents that cannot be resolved immediately are appropriately escalated according to limits defined in the SLA and, if appropriate, workarounds are provided. Incident ownership and life cycle monitoring remain with the service desk for user-based incidents, regardless which IT group is working on resolution activities.</t>
    </r>
  </si>
  <si>
    <r>
      <t>Monitoring:</t>
    </r>
    <r>
      <rPr>
        <sz val="10"/>
        <rFont val="Verdana"/>
        <family val="2"/>
      </rPr>
      <t xml:space="preserve"> Avoid breaches of any law, statutory, regulatory or contractual obligations, and of any security requirements. Ensure compliancy of systems with and people's adherence to organizational information security related policies, standards and procedures.</t>
    </r>
  </si>
  <si>
    <r>
      <t xml:space="preserve">Identity management: </t>
    </r>
    <r>
      <rPr>
        <sz val="10"/>
        <rFont val="Verdana"/>
        <family val="2"/>
      </rPr>
      <t>All users (internal, external and temporary) and their activity on IT systems (business application, IT environment, system operations, development and maintenance) are uniquely identifiable. User identities are enabled via authentication mechanisms. User access rights to systems and data are in line with defined and documented business needs and that job requirements are attached to user identities. User access rights are requested by user management, approved by system owners and implemented by the security-responsible person. User identities and access rights are maintained in a central repository. Deploy cost-effective technical and procedural measures are deployed, and kept current to establish user identification, implement authentication and enforce access rights.</t>
    </r>
  </si>
  <si>
    <t>Ensure that system and infrastructure development, maintenance and access is performed in a secured way and comply to the information policies, standards and procedures, and laws and regulations. Information security weaknesses and business interruptions should be counteract adequately avoiding unintended negative business exposure.</t>
  </si>
  <si>
    <r>
      <t>Network security:</t>
    </r>
    <r>
      <rPr>
        <sz val="10"/>
        <rFont val="Verdana"/>
        <family val="2"/>
      </rPr>
      <t xml:space="preserve"> Security techniques and related management procedures (e.g., firewalls, security appliances, network segmentation, intrusion detection) are used to authorise access and control information flows from and to networks. Available best practices in this area (i.e. GovCert, ISO/IEC, ITSec) are considered.</t>
    </r>
  </si>
  <si>
    <t>Information security organization</t>
  </si>
  <si>
    <t>Processes: Ensure that system and infrastructure development, maintenance and access is performed in a secured way and comply to the information policies, standards and procedures, and laws and regulations. Information security weaknesses and business interruptions should be counteract adequately avoiding unintended negative business exposure.</t>
  </si>
  <si>
    <t>Monitoring and reporting of SLA's</t>
  </si>
  <si>
    <t>% of production systems patched for critical vulnerabilities within 2, 5, 30 and 60 days after patch availability.</t>
  </si>
  <si>
    <r>
      <t>Storage and retention arrangements:</t>
    </r>
    <r>
      <rPr>
        <sz val="10"/>
        <rFont val="Verdana"/>
        <family val="2"/>
      </rPr>
      <t xml:space="preserve"> Procedures are defined and implemented for effective and efficient data storage, retention and archiving to meet business objectives, the organisation’s security policy and regulatory requirements.</t>
    </r>
  </si>
  <si>
    <r>
      <t>Disposal:</t>
    </r>
    <r>
      <rPr>
        <sz val="10"/>
        <rFont val="Verdana"/>
        <family val="2"/>
      </rPr>
      <t xml:space="preserve"> Procedures are defined and implemented to ensure that business requirements for protection of sensitive data and software are met when data and hardware are disposed or transferred.</t>
    </r>
  </si>
  <si>
    <t>%</t>
  </si>
  <si>
    <t>month</t>
  </si>
  <si>
    <t>&lt; 2 days</t>
  </si>
  <si>
    <t>&lt; 5 days</t>
  </si>
  <si>
    <t>total</t>
  </si>
  <si>
    <t>Manage segregation of duties</t>
  </si>
  <si>
    <r>
      <t>Information Security Organization:</t>
    </r>
    <r>
      <rPr>
        <sz val="10"/>
        <rFont val="Verdana"/>
        <family val="2"/>
      </rPr>
      <t xml:space="preserve"> Information Security is managed at the highest appropriate organizational level, so the management of security actions is in line with business, risk and compliance requirements.</t>
    </r>
  </si>
  <si>
    <t>Ensure operations and use</t>
  </si>
  <si>
    <t xml:space="preserve">  </t>
  </si>
  <si>
    <r>
      <t>Test environment:</t>
    </r>
    <r>
      <rPr>
        <sz val="10"/>
        <rFont val="Verdana"/>
        <family val="2"/>
      </rPr>
      <t xml:space="preserve"> A secure test environment is defined and established representative of the planned operations environment relative to security, internal controls, operational practices, data quality and privacy requirements, and workloads.</t>
    </r>
  </si>
  <si>
    <t>AI7.4</t>
  </si>
  <si>
    <t>10.1.4 12.4.3 12.5.2</t>
  </si>
  <si>
    <t>10.5</t>
  </si>
  <si>
    <r>
      <t>Manage data:</t>
    </r>
    <r>
      <rPr>
        <sz val="10"/>
        <rFont val="Verdana"/>
        <family val="2"/>
      </rPr>
      <t xml:space="preserve"> Maintain the completeness, accuracy, availability and protection of data</t>
    </r>
  </si>
  <si>
    <t>Manage third party and supplier services</t>
  </si>
  <si>
    <r>
      <t>Manage third party and supplier services:</t>
    </r>
    <r>
      <rPr>
        <sz val="10"/>
        <rFont val="Verdana"/>
        <family val="2"/>
      </rPr>
      <t xml:space="preserve"> Ensure that third party (suppliers, vendors and partners) services meet business requirements and that related business and IT risks associated with continuity and security are minimized.</t>
    </r>
  </si>
  <si>
    <t>Secure infrastructure</t>
  </si>
  <si>
    <t>Manage malware attacks</t>
  </si>
  <si>
    <t>Protect infrastructure components</t>
  </si>
  <si>
    <t>Assessment filled in by:</t>
  </si>
  <si>
    <t>1.2</t>
  </si>
  <si>
    <t>PO6.3</t>
  </si>
  <si>
    <t>5.1.1  5.1.2   6.1.1   8.1.1</t>
  </si>
  <si>
    <r>
      <t xml:space="preserve">IT Policies Management: </t>
    </r>
    <r>
      <rPr>
        <sz val="10"/>
        <rFont val="Verdana"/>
        <family val="2"/>
      </rPr>
      <t>Develop and maintain a set of policies to support Information security strategy. These policies should include policy intent; roles and responsibilities; exception process; compliance approach; and references to procedures, standards and guidelines for development, acquisition, maintenance and support. Their relevance should be confirmed and approved regularly.</t>
    </r>
  </si>
  <si>
    <t>IT policies management</t>
  </si>
  <si>
    <r>
      <t>Maintenance and monitoring of a risk action plan:</t>
    </r>
    <r>
      <rPr>
        <sz val="10"/>
        <rFont val="Verdana"/>
        <family val="2"/>
      </rPr>
      <t xml:space="preserve"> The control activities are prioritised and planned at all levels to implement the risk responses identified as necessary, including identification of costs, benefits and responsibility for execution. Approval is obtained for recommended actions and acceptance of any residual risks, and ensured that committed actions are owned by the affected process owner(s). Execution is monitored of the plans, and any deviations are reported to senior management.</t>
    </r>
  </si>
  <si>
    <t>Not applicable</t>
  </si>
  <si>
    <r>
      <t>Cryptographic key management:</t>
    </r>
    <r>
      <rPr>
        <sz val="10"/>
        <rFont val="Verdana"/>
        <family val="2"/>
      </rPr>
      <t xml:space="preserve"> Policies and procedures are in place to organise the generation, change, revocation, destruction, distribution, certification, storage, entry, use and archiving of cryptographic keys is in place to ensure the protection of keys against modification and unauthorised disclosure.</t>
    </r>
  </si>
  <si>
    <r>
      <t>Exchange of sensitive data:</t>
    </r>
    <r>
      <rPr>
        <sz val="10"/>
        <rFont val="Verdana"/>
        <family val="2"/>
      </rPr>
      <t xml:space="preserve"> Sensitive transaction data is only exchanged over a trusted path or medium with controls to provide authenticity of content, proof of submission, proof of receipt and non-repudiation of origin.</t>
    </r>
  </si>
  <si>
    <t>Minimal required level</t>
  </si>
  <si>
    <r>
      <t>Backup and restoration</t>
    </r>
    <r>
      <rPr>
        <sz val="10"/>
        <rFont val="Verdana"/>
        <family val="2"/>
      </rPr>
      <t>: Procedures are defined and implemented for backup and restoration of systems, applications, data and documentation in line with business requirements and the continuity plan.</t>
    </r>
  </si>
  <si>
    <r>
      <t>Security requirements for data management:</t>
    </r>
    <r>
      <rPr>
        <sz val="10"/>
        <rFont val="Verdana"/>
        <family val="2"/>
      </rPr>
      <t xml:space="preserve"> Policies and procedures are defined and implemented to identify and apply security requirements applicable to the receipt, processing, storage and output of data to meet business objectives, the organisation’s security policy and regulatory requirements.</t>
    </r>
  </si>
  <si>
    <t xml:space="preserve">7.2.2  12.4.1 12.4.2
</t>
  </si>
  <si>
    <t xml:space="preserve">7.1.1    7.1.2   10.7.4 11.4.3 12.4.2 12.5.3 12.6.1 15.1.5
</t>
  </si>
  <si>
    <r>
      <t>Configuration repository and baseline:</t>
    </r>
    <r>
      <rPr>
        <sz val="10"/>
        <rFont val="Verdana"/>
        <family val="2"/>
      </rPr>
      <t xml:space="preserve"> A supporting tool and a central repository are established to contain all relevant information on configuration items. All assets and changes to assets are monitored and recorded. A baseline of configuration items for every system and service as a checkpoint to which to return after changes is maintained.</t>
    </r>
  </si>
  <si>
    <r>
      <t>Identification and Maintenance of Configuration Items:</t>
    </r>
    <r>
      <rPr>
        <sz val="10"/>
        <rFont val="Verdana"/>
        <family val="2"/>
      </rPr>
      <t xml:space="preserve"> Configuration procedures to support management and logging of all changes to the configuration repository are established. These procedures are integrated with change management, incident management and problem management procedures.</t>
    </r>
  </si>
  <si>
    <t>DS9.1</t>
  </si>
  <si>
    <t>DS9.2</t>
  </si>
  <si>
    <t>DS2.3</t>
  </si>
  <si>
    <t xml:space="preserve">6.2.1    6.2.3    8.1.2    8.1.3  10.2.3 10.8.2
</t>
  </si>
  <si>
    <r>
      <t>Supplier risk management</t>
    </r>
    <r>
      <rPr>
        <sz val="10"/>
        <rFont val="Verdana"/>
        <family val="2"/>
      </rPr>
      <t>: Risks are identified and mitigated relating to suppliers’ ability to continue effective service delivery in a secure and efficient manner on a continual basis. Contracts conform to universal business standards in accordance with legal and regulatory requirements. Risk management considers non-disclosure agreements (NDAs), escrow contracts, continued supplier viability, conformance with security requirements, alternative suppliers, penalties and rewards, etc.</t>
    </r>
  </si>
  <si>
    <r>
      <t>Incident Management:</t>
    </r>
    <r>
      <rPr>
        <sz val="10"/>
        <rFont val="Verdana"/>
        <family val="2"/>
      </rPr>
      <t xml:space="preserve"> Ensure information security events and weaknesses associated with information systems are communicated in a manner allowing timely corrective action to be taken.</t>
    </r>
  </si>
  <si>
    <t>DS5.6</t>
  </si>
  <si>
    <t>DS8.3</t>
  </si>
  <si>
    <t xml:space="preserve">8.2.3  13.1.1 13.1.2 13.2.1 13.2.3
</t>
  </si>
  <si>
    <t xml:space="preserve">13.1.2 13.2.3 14.1.1 14.1.4
</t>
  </si>
  <si>
    <r>
      <t>Security Incident Definition:</t>
    </r>
    <r>
      <rPr>
        <sz val="10"/>
        <rFont val="Verdana"/>
        <family val="2"/>
      </rPr>
      <t xml:space="preserve"> The characteristics of potential security incidents are defined and communicated so they are properly classified and treated by the incident and problem management process.</t>
    </r>
  </si>
  <si>
    <t>15.2</t>
  </si>
  <si>
    <t>Monitoring and reporting of SLA´s</t>
  </si>
  <si>
    <t>DS1.5</t>
  </si>
  <si>
    <t xml:space="preserve">6.2.3   10.2.1 10.2.2  10.2.3 10.4.2 12.5.5
</t>
  </si>
  <si>
    <r>
      <t>Responsibility for risk, security and compliance:</t>
    </r>
    <r>
      <rPr>
        <sz val="10"/>
        <rFont val="Verdana"/>
        <family val="2"/>
      </rPr>
      <t xml:space="preserve"> Ownership and responsibility are embedded for IT-related risks within the business at an appropriate senior level. Roles critical for managing IT risks are defined and assigned, including the specific responsibility for information security, physical security and compliance. Risk and security management responsibility are established at the enterprise level to deal with organisation wide issues. Additional security management responsibilities may be assigned at a system-specific level to deal with related security issues. From senior management is direction obtained on the appetite for IT risk and approval of any residual IT risks.</t>
    </r>
  </si>
  <si>
    <r>
      <t>Management of Information Security:</t>
    </r>
    <r>
      <rPr>
        <sz val="10"/>
        <rFont val="Verdana"/>
        <family val="2"/>
      </rPr>
      <t xml:space="preserve"> Information security is managed at the highest appropriate organisational level, so the management of security actions is in line with business requirements.</t>
    </r>
  </si>
  <si>
    <r>
      <t>Data and system ownership:</t>
    </r>
    <r>
      <rPr>
        <sz val="10"/>
        <rFont val="Verdana"/>
        <family val="2"/>
      </rPr>
      <t xml:space="preserve"> The business is provided with procedures and tools, enabling it to address its responsibilities for ownership of data and information systems. Owners make decisions about classifying information and systems and are protecting them in line with this classification.</t>
    </r>
  </si>
  <si>
    <r>
      <t xml:space="preserve">Segregation of duties: </t>
    </r>
    <r>
      <rPr>
        <sz val="10"/>
        <rFont val="Verdana"/>
        <family val="2"/>
      </rPr>
      <t>A division of roles and responsibilities is implemented that reduces the possibility for a single individual to compromise a critical process.  Personnel are performing only authorised duties relevant to their respective jobs and positions.</t>
    </r>
  </si>
  <si>
    <r>
      <t>Personnel recruitment and retention:</t>
    </r>
    <r>
      <rPr>
        <sz val="10"/>
        <rFont val="Verdana"/>
        <family val="2"/>
      </rPr>
      <t xml:space="preserve"> IT personnel recruitment processes are maintained in line with the overall organisation’s personnel policies and procedures (e.g., hiring, positive work environment, orienting). Processes are implemented to ensure that the organisation has an appropriately deployed IT workforce with the skills necessary to achieve organisational goals.</t>
    </r>
  </si>
  <si>
    <r>
      <t>Personnel competencies:</t>
    </r>
    <r>
      <rPr>
        <sz val="10"/>
        <rFont val="Verdana"/>
        <family val="2"/>
      </rPr>
      <t xml:space="preserve"> Regularly is verified that personnel have the competencies to fulfil their roles on the basis of their education, training and/or experience. Core IT competency requirements are defined and verified that they are being maintained, using qualification and certification programmes where appropriate.</t>
    </r>
  </si>
  <si>
    <r>
      <t>Dependence upon individuals:</t>
    </r>
    <r>
      <rPr>
        <sz val="10"/>
        <rFont val="Verdana"/>
        <family val="2"/>
      </rPr>
      <t xml:space="preserve"> Exposure to critical dependency on key individuals through knowledge capture (documentation), knowledge sharing, succession planning and staff backup is minimized.</t>
    </r>
  </si>
  <si>
    <r>
      <t>Job change and termination:</t>
    </r>
    <r>
      <rPr>
        <sz val="10"/>
        <rFont val="Verdana"/>
        <family val="2"/>
      </rPr>
      <t xml:space="preserve"> Expedient actions are taken regarding job changes, especially job terminations. Knowledge transfer is arranged, responsibilities are reassigned and access rights are removed such that risks are minimised and continuity of the function is guaranteed.</t>
    </r>
  </si>
  <si>
    <r>
      <t>Knowledge transfer to end users:</t>
    </r>
    <r>
      <rPr>
        <sz val="10"/>
        <rFont val="Verdana"/>
        <family val="2"/>
      </rPr>
      <t xml:space="preserve"> Transfer knowledge and skills to allow end users to effectively and efficiently use the system in support of business processes.</t>
    </r>
  </si>
  <si>
    <r>
      <t>Knowledge transfer to operations and support staff:</t>
    </r>
    <r>
      <rPr>
        <sz val="10"/>
        <rFont val="Verdana"/>
        <family val="2"/>
      </rPr>
      <t xml:space="preserve"> Knowledge and skills are transferred to enable operations and technical support staff to effectively and efficiently deliver, support and maintain the system and associated infrastructure.</t>
    </r>
  </si>
  <si>
    <r>
      <t>Offsite backup storage:</t>
    </r>
    <r>
      <rPr>
        <sz val="10"/>
        <rFont val="Verdana"/>
        <family val="2"/>
      </rPr>
      <t xml:space="preserve"> All critical backup media, documentation and other IT resources necessary for IT recovery and business continuity plans are stored offsite. The content of backup storage in collaboration between business process owners and IT personnel is determined. Management of the offsite storage facility respond to the data classification policy and the enterprise’s media storage practices. IT management ensures that offsite arrangements are periodically assessed, at least annually, for content, environmental protection and security. Compatibility of hardware and software to restore archived data, and periodically test and refresh archived data is ensured.</t>
    </r>
  </si>
  <si>
    <t>&lt;name&gt;</t>
  </si>
  <si>
    <t>&lt;function&gt;</t>
  </si>
  <si>
    <r>
      <t>Secure Infrastructure:</t>
    </r>
    <r>
      <rPr>
        <sz val="10"/>
        <rFont val="Verdana"/>
        <family val="2"/>
      </rPr>
      <t xml:space="preserve"> Security techniques and related management procedures (e.g., firewalls, security appliances, network segmentation, intrusion detection, trusted path or medium, encryption) are used to secure data storage and transport within the enterprise's technical infrastructure, flows from and to the network and mobile devices (e.g. smart phones, usb sticks). Applied techniques are in accordance with the related data classification.</t>
    </r>
  </si>
  <si>
    <r>
      <t>Protect infrastructure components:</t>
    </r>
    <r>
      <rPr>
        <sz val="10"/>
        <rFont val="Verdana"/>
        <family val="2"/>
      </rPr>
      <t xml:space="preserve"> Technology is hardened, security-related technology is made resistant to tampering, and security documentation is not disclosed unnecessarily.</t>
    </r>
  </si>
  <si>
    <r>
      <t xml:space="preserve">Physical security measures: </t>
    </r>
    <r>
      <rPr>
        <sz val="10"/>
        <rFont val="Verdana"/>
        <family val="2"/>
      </rPr>
      <t>Physical security measures are defined and implemented in line with business requirements to secure the location and the physical assets. Physical security measures must be capable of effectively preventing, detecting and mitigating risks relating to theft, temperature, fire, smoke, water, vibration, terror, vandalism, power outages, chemicals or explosives.</t>
    </r>
  </si>
  <si>
    <r>
      <t>Physical access:</t>
    </r>
    <r>
      <rPr>
        <sz val="10"/>
        <rFont val="Verdana"/>
        <family val="2"/>
      </rPr>
      <t xml:space="preserve"> Procedures are defined and implemented to grant, limit and revoke access to premises, buildings and areas according to business needs, including emergencies. Access to premises, buildings and areas can be justified, authorised, logged and monitored. This applies to all persons entering the premises, including staff, temporary staff, clients, vendors, visitors or any other third party.</t>
    </r>
  </si>
  <si>
    <r>
      <t xml:space="preserve">Protection of security technology: </t>
    </r>
    <r>
      <rPr>
        <sz val="10"/>
        <rFont val="Verdana"/>
        <family val="2"/>
      </rPr>
      <t>Security-related technology is made resistant to tampering, and security documentation is not disclosed unnecessarily.</t>
    </r>
  </si>
  <si>
    <r>
      <t xml:space="preserve">Malicious software prevention, detection and correction: </t>
    </r>
    <r>
      <rPr>
        <sz val="10"/>
        <rFont val="Verdana"/>
        <family val="2"/>
      </rPr>
      <t>Preventive, detective and corrective measures are in place (especially up-to-date security patches and virus control) across the organisation to protect information systems and technology from malware (e.g., viruses, worms, spyware, spam).</t>
    </r>
  </si>
  <si>
    <r>
      <t>Infrastructure maintenance:</t>
    </r>
    <r>
      <rPr>
        <sz val="10"/>
        <rFont val="Verdana"/>
        <family val="2"/>
      </rPr>
      <t xml:space="preserve"> A strategy and plan for infrastructure maintenance is developed, and ensure that changes are controlled in line with the organisation’s change management procedure. Include periodic reviews against business needs, patch management, upgrade strategies, risks, vulnerabilities assessment and security requirements.</t>
    </r>
  </si>
  <si>
    <r>
      <t xml:space="preserve">Infrastructure resource protection and availability: </t>
    </r>
    <r>
      <rPr>
        <sz val="10"/>
        <rFont val="Verdana"/>
        <family val="2"/>
      </rPr>
      <t>Internal control, security and auditability measures are implemented during configuration, integration and maintenance of hardware and infrastructural software to protect resources and ensure availability and integrity. Responsibilities for using sensitive infrastructure components are clearly defined and understood by those who develop and integrate infrastructure components. Their use is monitored and evaluated.</t>
    </r>
  </si>
  <si>
    <r>
      <t>Monitoring and reporting of Service Level Achievements:</t>
    </r>
    <r>
      <rPr>
        <sz val="10"/>
        <rFont val="Verdana"/>
        <family val="2"/>
      </rPr>
      <t xml:space="preserve"> Specified service level performance criteria are continuously monitored. Reports on achievement of service levels are provided in a format that is meaningful to the stakeholders. The monitoring statistics are analysed and acted upon to identify negative and positive trends for individual services as well as for services overall.</t>
    </r>
  </si>
  <si>
    <t xml:space="preserve">5.1.1
5.1.2
15.2.1
</t>
  </si>
  <si>
    <t xml:space="preserve">6.1.6
15.1.2
15.1.4
</t>
  </si>
  <si>
    <t>ME4.7</t>
  </si>
  <si>
    <t>ME3.3</t>
  </si>
  <si>
    <t>ME2.6</t>
  </si>
  <si>
    <t>ME2.1</t>
  </si>
  <si>
    <t>DS5.5</t>
  </si>
  <si>
    <t xml:space="preserve">6.1.8   10.10.2 10.10.3 10.10.4 12.6.1   13.1.2   15.2.2   15.3.1
</t>
  </si>
  <si>
    <t xml:space="preserve">5.1.2    6.1.8 10.10.2
</t>
  </si>
  <si>
    <t xml:space="preserve">6.2.3    10.2.2  15.2.1
</t>
  </si>
  <si>
    <t>STEP</t>
  </si>
  <si>
    <t>ACTION</t>
  </si>
  <si>
    <t>PREPARATION</t>
  </si>
  <si>
    <t>Before Starting to Use the Tool</t>
  </si>
  <si>
    <t>1 a</t>
  </si>
  <si>
    <t xml:space="preserve">Make sure that the 'Analysis Toolpak' and 'Analysis Toolpak VBA Excel' add-ins are installed for proper functioning of the spreadsheet. This can be verified by navigating in Excel to the Tools button and selecting 'Add-Ins' as an option. An error message will appear if this is not carried out properly. </t>
  </si>
  <si>
    <t>1 b</t>
  </si>
  <si>
    <t xml:space="preserve">Macro security level needs to be defined as 'Medium' or 'Low' so that Excel will allow the use of macros. To do this, the Tools button should be selected. The 'Macro' option will provide a drop-down box. Here 'Security' should be selected and change the security level to 'Medium' or 'Low'. </t>
  </si>
  <si>
    <t>1 c</t>
  </si>
  <si>
    <t>Close the tool and save the changes; while starting up the Tool, the user will be prompted with the Security Warning regarding the use of macros. Click the 'Enable Macros' button to ensure the proper use of macros within the Assessment Tool.</t>
  </si>
  <si>
    <t>ANALYSIS</t>
  </si>
  <si>
    <t>2</t>
  </si>
  <si>
    <t>REPORTING</t>
  </si>
  <si>
    <t>3</t>
  </si>
  <si>
    <t>Review the Assessment Results</t>
  </si>
  <si>
    <t>3 a</t>
  </si>
  <si>
    <t>3 b</t>
  </si>
  <si>
    <t>GENERAL INFORMATION</t>
  </si>
  <si>
    <t>Identification</t>
  </si>
  <si>
    <t>Company name:</t>
  </si>
  <si>
    <t>Date of finalizing assessment:</t>
  </si>
  <si>
    <t>Assessment approved by:</t>
  </si>
  <si>
    <t>Numbers</t>
  </si>
  <si>
    <t>Maturity Assessment Overview</t>
  </si>
  <si>
    <t>Main Menu</t>
  </si>
  <si>
    <t>Operational maturity level</t>
  </si>
  <si>
    <t>Assessment</t>
  </si>
  <si>
    <t>Status</t>
  </si>
  <si>
    <t>Current</t>
  </si>
  <si>
    <t>Domain</t>
  </si>
  <si>
    <t>Standard and control measures</t>
  </si>
  <si>
    <t>Strategy &amp; Policies: Provide management direction and support for information security in accordance with business requirements, risks and relevant laws and regulations.</t>
  </si>
  <si>
    <t>Define an information security plan</t>
  </si>
  <si>
    <t>SP</t>
  </si>
  <si>
    <t>1.1</t>
  </si>
  <si>
    <t>Information security plan</t>
  </si>
  <si>
    <t>Define the information architecture</t>
  </si>
  <si>
    <t>2.1</t>
  </si>
  <si>
    <t>Enterprise Information architecture model</t>
  </si>
  <si>
    <t>2.2</t>
  </si>
  <si>
    <t>Data classification scheme</t>
  </si>
  <si>
    <t>Determine technological direction</t>
  </si>
  <si>
    <t>3.1</t>
  </si>
  <si>
    <t>3.2</t>
  </si>
  <si>
    <t>4.1</t>
  </si>
  <si>
    <t>4.2</t>
  </si>
  <si>
    <t>Assess and manage (IT) risks</t>
  </si>
  <si>
    <t>5.1</t>
  </si>
  <si>
    <t>IT risk management framework</t>
  </si>
  <si>
    <t>5.2</t>
  </si>
  <si>
    <t>Risk assessment</t>
  </si>
  <si>
    <t>Maintenance and monitoring of a risk action plan</t>
  </si>
  <si>
    <t>Organization: Manage information security within the organization through a embedded and structure and set of roles and responsibilities.</t>
  </si>
  <si>
    <t>O</t>
  </si>
  <si>
    <t>6.1</t>
  </si>
  <si>
    <t>Responsibility for risk, security and compliance</t>
  </si>
  <si>
    <t>Data and system ownership</t>
  </si>
  <si>
    <t>Segregation of duties</t>
  </si>
  <si>
    <t>Management of information security</t>
  </si>
  <si>
    <t>People: Ensure that all employees, contractors and third party users are aware of information security threats and concerns, their responsibilities and liabilities, and are equipped to support organizational security policy in the course of their normal work, and to reduce the risk of human error.</t>
  </si>
  <si>
    <t>Manage IT human resources</t>
  </si>
  <si>
    <t>PE</t>
  </si>
  <si>
    <t>7.1</t>
  </si>
  <si>
    <t>Personnel recruitment and retention</t>
  </si>
  <si>
    <t>Personnel competences</t>
  </si>
  <si>
    <t>Dependence upon individuals</t>
  </si>
  <si>
    <t>Personnel clearance procedures</t>
  </si>
  <si>
    <t>Job change and termination</t>
  </si>
  <si>
    <t>8.1</t>
  </si>
  <si>
    <t>Knowledge transfer to end users</t>
  </si>
  <si>
    <t>8.2</t>
  </si>
  <si>
    <t>Knowledge transfer to operations and support staff</t>
  </si>
  <si>
    <t>Change Management</t>
  </si>
  <si>
    <t>PR</t>
  </si>
  <si>
    <t>9.1</t>
  </si>
  <si>
    <t>Change standards and procedures</t>
  </si>
  <si>
    <t>9.2</t>
  </si>
  <si>
    <t>Impact assessment, prioritisation and authorisation</t>
  </si>
  <si>
    <t>Test environment</t>
  </si>
  <si>
    <t>Testing of changes</t>
  </si>
  <si>
    <t>Promotion to production</t>
  </si>
  <si>
    <t>Continuity Management</t>
  </si>
  <si>
    <t>10.1</t>
  </si>
  <si>
    <t>10.2</t>
  </si>
  <si>
    <t>Testing of the IT continuity plan</t>
  </si>
  <si>
    <t>10.3</t>
  </si>
  <si>
    <t>Manage data</t>
  </si>
  <si>
    <t>11.1</t>
  </si>
  <si>
    <t>2 b</t>
  </si>
  <si>
    <r>
      <t xml:space="preserve">Review the graphic representations on the </t>
    </r>
    <r>
      <rPr>
        <b/>
        <sz val="10"/>
        <rFont val="Verdana"/>
        <family val="2"/>
      </rPr>
      <t>Graphical overview</t>
    </r>
    <r>
      <rPr>
        <sz val="10"/>
        <rFont val="Verdana"/>
        <family val="2"/>
      </rPr>
      <t xml:space="preserve"> sheet. The different graphs provide an overview of the scores per domain and at control level plus the spread of the scores per domain.</t>
    </r>
  </si>
  <si>
    <r>
      <t xml:space="preserve">Review the </t>
    </r>
    <r>
      <rPr>
        <b/>
        <sz val="10"/>
        <rFont val="Verdana"/>
        <family val="2"/>
      </rPr>
      <t xml:space="preserve">General information </t>
    </r>
    <r>
      <rPr>
        <sz val="10"/>
        <rFont val="Verdana"/>
        <family val="2"/>
      </rPr>
      <t xml:space="preserve">sheet and </t>
    </r>
    <r>
      <rPr>
        <b/>
        <sz val="10"/>
        <rFont val="Verdana"/>
        <family val="2"/>
      </rPr>
      <t>Assessment summary</t>
    </r>
    <r>
      <rPr>
        <sz val="10"/>
        <rFont val="Verdana"/>
        <family val="2"/>
      </rPr>
      <t xml:space="preserve"> sheet where results of the maturity assessments are summarised.</t>
    </r>
  </si>
  <si>
    <t>GO TO Assessment summary Page</t>
  </si>
  <si>
    <r>
      <t xml:space="preserve">Fill in the sheet </t>
    </r>
    <r>
      <rPr>
        <b/>
        <sz val="10"/>
        <rFont val="Verdana"/>
        <family val="2"/>
      </rPr>
      <t>General information.</t>
    </r>
  </si>
  <si>
    <t>Average period in months for outstanding positions in the Information Security Department.</t>
  </si>
  <si>
    <t>Total number of FTEs in the Information Security Department &amp; number of vacant positions in the Information Security Department.</t>
  </si>
  <si>
    <t>vacant positions</t>
  </si>
  <si>
    <t>in K Euro</t>
  </si>
  <si>
    <t>Function:</t>
  </si>
  <si>
    <t>Storage and retention arrangements</t>
  </si>
  <si>
    <t>11.2</t>
  </si>
  <si>
    <t>Backup and restoration</t>
  </si>
  <si>
    <t>11.3</t>
  </si>
  <si>
    <t>Security requirements for data management</t>
  </si>
  <si>
    <t>12.1</t>
  </si>
  <si>
    <t>Configuration repository and baseline</t>
  </si>
  <si>
    <t>12.2</t>
  </si>
  <si>
    <t>Identification and maintenance of configuration items</t>
  </si>
  <si>
    <t>13.1</t>
  </si>
  <si>
    <t>Supplier risk management</t>
  </si>
  <si>
    <t>Incident Management</t>
  </si>
  <si>
    <t>14.1</t>
  </si>
  <si>
    <t>Security incident definition</t>
  </si>
  <si>
    <t>14.2</t>
  </si>
  <si>
    <t>Incident escalation</t>
  </si>
  <si>
    <t>15.1</t>
  </si>
  <si>
    <t>Monitoring</t>
  </si>
  <si>
    <t>16.1</t>
  </si>
  <si>
    <t>Security testing, surveillance and monitoring</t>
  </si>
  <si>
    <t>16.2</t>
  </si>
  <si>
    <t>16.3</t>
  </si>
  <si>
    <t>Monitoring of internal control framework</t>
  </si>
  <si>
    <t>16.4</t>
  </si>
  <si>
    <t>16.5</t>
  </si>
  <si>
    <t>Internal control of third parties</t>
  </si>
  <si>
    <t>Evaluation of compliance with external requirements</t>
  </si>
  <si>
    <t>Independent assurance</t>
  </si>
  <si>
    <t>User account management</t>
  </si>
  <si>
    <t>17.1</t>
  </si>
  <si>
    <t>Identity management</t>
  </si>
  <si>
    <t>17.2</t>
  </si>
  <si>
    <t>Technology: Ensure the protection of information in networks, the protection of the supporting infrastructure and the secure exchange of information within the organization and with any external entity.</t>
  </si>
  <si>
    <t>T</t>
  </si>
  <si>
    <t>18.1</t>
  </si>
  <si>
    <t>Infrastructure resource protection and availability</t>
  </si>
  <si>
    <t>18.2</t>
  </si>
  <si>
    <t>Infrastructure maintenance</t>
  </si>
  <si>
    <t>18.3</t>
  </si>
  <si>
    <t>Protection of security technology</t>
  </si>
  <si>
    <t>18.4</t>
  </si>
  <si>
    <t>Cryptographic key management</t>
  </si>
  <si>
    <t>18.5</t>
  </si>
  <si>
    <t>Malicious software prevention, detection and correction</t>
  </si>
  <si>
    <t>Network security</t>
  </si>
  <si>
    <t>Exchange of sensitive data</t>
  </si>
  <si>
    <t>Facilities: Prevent loss, damage, theft or compromise of organization’s premises and information and interruption to the organization’s activities.</t>
  </si>
  <si>
    <t>F</t>
  </si>
  <si>
    <t>19.1</t>
  </si>
  <si>
    <t>Offsite backup storage</t>
  </si>
  <si>
    <t>Physical security measures</t>
  </si>
  <si>
    <t>Physical access</t>
  </si>
  <si>
    <t>Strategy &amp; Policies</t>
  </si>
  <si>
    <t>Open</t>
  </si>
  <si>
    <t>Provide management direction and support for information security in accordance with business requirements, risks and relevant laws and regulations.</t>
  </si>
  <si>
    <t>Back to Assessment Overview</t>
  </si>
  <si>
    <t>Ref.</t>
  </si>
  <si>
    <t>Used sources</t>
  </si>
  <si>
    <t>Assessment  status</t>
  </si>
  <si>
    <t>Instructions:  An 'x' is used to indicate which level is applicable. Please, avoid two ´x´ in one row.</t>
  </si>
  <si>
    <t>No</t>
  </si>
  <si>
    <t>Standard  / Control measure</t>
  </si>
  <si>
    <t>CobiT 4.1</t>
  </si>
  <si>
    <t>ISO 27002</t>
  </si>
  <si>
    <t>Operational maturity level is ….</t>
  </si>
  <si>
    <t>No.</t>
  </si>
  <si>
    <t>Comments</t>
  </si>
  <si>
    <t>4.3</t>
  </si>
  <si>
    <t>10.4</t>
  </si>
  <si>
    <t>13.2</t>
  </si>
  <si>
    <t>11.6.2</t>
  </si>
  <si>
    <r>
      <t>Manage malware attacks:</t>
    </r>
    <r>
      <rPr>
        <sz val="10"/>
        <rFont val="Verdana"/>
        <family val="2"/>
      </rPr>
      <t xml:space="preserve"> Preventive, detective and corrective measures are in place (especially up-to-date security patches and virus control) across the organisation to protect information systems and technology from malware (e.g., viruses, worms, spyware, spam).</t>
    </r>
  </si>
  <si>
    <r>
      <t>Ensure operations and use:</t>
    </r>
    <r>
      <rPr>
        <sz val="10"/>
        <rFont val="Verdana"/>
        <family val="2"/>
      </rPr>
      <t xml:space="preserve"> Ensure that people has the knowledge and skills to allow effective and efficient operations of new or adjusted technology / application functions in line with the security policies and procedures.</t>
    </r>
  </si>
  <si>
    <r>
      <t>Data and system ownership:</t>
    </r>
    <r>
      <rPr>
        <sz val="10"/>
        <rFont val="Verdana"/>
        <family val="2"/>
      </rPr>
      <t xml:space="preserve"> Data and system ownership is established to provide accountability and ensure that data integrity, confidentiality and availability are in line with business and compliance requirements. </t>
    </r>
  </si>
  <si>
    <r>
      <t>Manage segregation of duties:</t>
    </r>
    <r>
      <rPr>
        <sz val="10"/>
        <rFont val="Verdana"/>
        <family val="2"/>
      </rPr>
      <t xml:space="preserve"> A division of roles and responsibilities is implemented that reduces the possibility for a single individual to compromise a critical process.</t>
    </r>
  </si>
  <si>
    <t>8.3</t>
  </si>
  <si>
    <t>8.4</t>
  </si>
  <si>
    <t>8.5</t>
  </si>
  <si>
    <t>12.3</t>
  </si>
  <si>
    <t>20.1</t>
  </si>
  <si>
    <r>
      <t>Physical security:</t>
    </r>
    <r>
      <rPr>
        <sz val="10"/>
        <rFont val="Verdana"/>
        <family val="2"/>
      </rPr>
      <t xml:space="preserve"> Physical security measures are defined and implemented in line with business and data classification requirements to secure facilities (e.g. buildings, power supply) and the physical and information assets. Physical security must be capable of effectively preventing, detecting and mitigating risks relating to disasters and accidents (e.g. nature, human, vandalism, terror).</t>
    </r>
  </si>
  <si>
    <t>21.1</t>
  </si>
  <si>
    <t>21.2</t>
  </si>
  <si>
    <t>Physical security</t>
  </si>
  <si>
    <r>
      <t>Assess and manage (IT) risks:</t>
    </r>
    <r>
      <rPr>
        <sz val="10"/>
        <rFont val="Verdana"/>
        <family val="2"/>
      </rPr>
      <t xml:space="preserve"> Ensure that information security risks are discovered, prioritized and are accepted in a timely and structured manner aligned with the enterprise’s appetite for IT risk and the organisation's risk management framework.</t>
    </r>
  </si>
  <si>
    <t>Configuration Management</t>
  </si>
  <si>
    <t>4.2       5.1.1    6.2.2  7.1.3  8.2.2  8.3.2  9.1.5  9.2.7  10.8.1 10.7.3 10.9.3 11.1.1 11.3.1 11.3.2 11.3.3 11.7.1 11.7.2 12.3.1 14.1.1 14.1.2  15.1.5   15.2.1</t>
  </si>
  <si>
    <r>
      <t>Define an information security plan:</t>
    </r>
    <r>
      <rPr>
        <sz val="10"/>
        <rFont val="Verdana"/>
        <family val="2"/>
      </rPr>
      <t xml:space="preserve"> Provide direction and support for information security in accordance with business, risks and compliance requirements with involvement of Business and IT so priorities can be mutually agreed.</t>
    </r>
  </si>
  <si>
    <t>None</t>
  </si>
  <si>
    <r>
      <t>Information Security plan</t>
    </r>
    <r>
      <rPr>
        <sz val="10"/>
        <rFont val="Verdana"/>
        <family val="2"/>
      </rPr>
      <t>: Business, risk and compliance requirements are translated into an overall IT security plan, taking into consideration the IT infrastructure and the security culture. The plan is implemented in security policies and procedures together with appropriate investments in services, personnel, software and hardware. Security policies and procedures are communicated to stakeholders and users.</t>
    </r>
  </si>
  <si>
    <t>DS5.2</t>
  </si>
  <si>
    <t>5.1.1 5.1.2 6.1.2 6.1.5 8.2.2 11.1.1 11.7.1 11.7.2</t>
  </si>
  <si>
    <r>
      <t>Define the information architecture:</t>
    </r>
    <r>
      <rPr>
        <sz val="10"/>
        <rFont val="Verdana"/>
        <family val="2"/>
      </rPr>
      <t xml:space="preserve"> Ensure reliable, secured and reliable information to support business processes and to seamlessly integrate applications into business processes.</t>
    </r>
  </si>
  <si>
    <r>
      <t>Enterprise Information Architecture Model</t>
    </r>
    <r>
      <rPr>
        <sz val="10"/>
        <rFont val="Verdana"/>
        <family val="2"/>
      </rPr>
      <t>: Establish and maintain an enterprise information model to enable applications development and decision-supporting activities, consistent with IT plans. The model should facilitate the optimal creation, use and sharing of information by the business in a way that maintains integrity and is flexible, functional, cost-effective, timely, secure and resilient to failure.</t>
    </r>
  </si>
  <si>
    <t>PO2.1</t>
  </si>
  <si>
    <t>&lt; 30 days</t>
  </si>
  <si>
    <t>&lt; 60 days</t>
  </si>
  <si>
    <r>
      <t>Data classification scheme</t>
    </r>
    <r>
      <rPr>
        <sz val="10"/>
        <rFont val="Verdana"/>
        <family val="2"/>
      </rPr>
      <t>: Establish a classification scheme that applies throughout the enterprise, based on the criticality and sensitivity (e.g., public, confidential, top secret) of enterprise data. This scheme should include details about data ownership; definition of appropriate security levels and protection controls; and a brief description of data retention and destruction requirements, criticality and sensitivity. It should be used as the basis for applying controls such as access controls, archiving or encryption.</t>
    </r>
  </si>
  <si>
    <t>PO2.3</t>
  </si>
  <si>
    <t>7.2.1 10.8.1 10.8.2 10.7.1 11.1.1</t>
  </si>
  <si>
    <r>
      <t>Monitor future trends and regulations:</t>
    </r>
    <r>
      <rPr>
        <sz val="10"/>
        <rFont val="Verdana"/>
        <family val="2"/>
      </rPr>
      <t xml:space="preserve"> A process is established to monitor the business sector, industry, technology, infrastructure, legal and regulatory environment trends. The consequences of these trends are incorporated into the development of the IT technology infrastructure plan.</t>
    </r>
  </si>
  <si>
    <t>PO3.3</t>
  </si>
  <si>
    <t>6.1.1</t>
  </si>
  <si>
    <r>
      <t>Technology standards:</t>
    </r>
    <r>
      <rPr>
        <sz val="10"/>
        <rFont val="Verdana"/>
        <family val="2"/>
      </rPr>
      <t xml:space="preserve"> Consistent, effective and secure technological solutions are provided enterprise wide, a technology forum is established to provide technology guidelines, advice on infrastructure products and guidance on the selection of technology, and compliance with these standards and guidelines is measured. This forum directs technology standards and practices based on their business relevance, risks and compliance with external requirements.</t>
    </r>
  </si>
  <si>
    <t>PO3.4</t>
  </si>
  <si>
    <t>10.3.2 10.8.2 11.7.2</t>
  </si>
  <si>
    <r>
      <t xml:space="preserve">IT Risk Management framework: </t>
    </r>
    <r>
      <rPr>
        <sz val="10"/>
        <rFont val="Verdana"/>
        <family val="2"/>
      </rPr>
      <t>An IT risk management framework is established and aligned to the organisation’s (enterprise) risk management framework.</t>
    </r>
  </si>
  <si>
    <t>PO9.1</t>
  </si>
  <si>
    <r>
      <t>Risk assessment:</t>
    </r>
    <r>
      <rPr>
        <sz val="10"/>
        <rFont val="Verdana"/>
        <family val="2"/>
      </rPr>
      <t xml:space="preserve"> The likelihood and impact of all identified risks are assessed on a recurrent basis, using qualitative and quantitative methods. The likelihood and impact associated with inherent and residual risk are determined individually, by category and on a portfolio basis.</t>
    </r>
  </si>
  <si>
    <t>PO9.4</t>
  </si>
  <si>
    <t>4.1    5.1.2 14.1.2</t>
  </si>
  <si>
    <t>PO9.6</t>
  </si>
  <si>
    <t>Organization</t>
  </si>
  <si>
    <t>PO4.8</t>
  </si>
  <si>
    <t>6.1.1  6.1.2  6.1.3  8.1.1  8.2.1  8.2.3  15.1.1  15.1.2  15.1.3  15.1.4  15.1.6  15.2.1</t>
  </si>
  <si>
    <t>PO4.9</t>
  </si>
  <si>
    <t>6.1.3  6.1.4  7.1.2  9.2.5</t>
  </si>
  <si>
    <t>PO4.11</t>
  </si>
  <si>
    <t>8.2.1  10.1.3  10.1.4</t>
  </si>
  <si>
    <t>DS5.1</t>
  </si>
  <si>
    <t>6.1.1  6.1.2 6.2.3  8.2.2</t>
  </si>
  <si>
    <t>People</t>
  </si>
  <si>
    <t>Cobit 5.0</t>
  </si>
  <si>
    <t>EDM01.01 Enterprise governance guiding principles
APO04.03 Monitor and scan the technology environment</t>
  </si>
  <si>
    <t>APO03.05 Provide enterprise architecture services</t>
  </si>
  <si>
    <t>APO13.02 Define and manage an information security risk treatment plan</t>
  </si>
  <si>
    <t>APO03.02 Define reference architecture</t>
  </si>
  <si>
    <t>APO01.06 Define information (data) and system ownership</t>
  </si>
  <si>
    <t>APO07.01 Maintain adequate and appropriate staffing
APO07.05 Plan and track the usage of IT and business human resources</t>
  </si>
  <si>
    <t>APO07.02 Identify key IT personnel.</t>
  </si>
  <si>
    <t>APO07.01 Maintain adequate and
appropriate staffing.
APO07.06 Manage contract staff.</t>
  </si>
  <si>
    <t>APO07.01 Maintain adequate and
appropriate staffing.</t>
  </si>
  <si>
    <t>BAI06.01 Evaluate, prioritise and authorise
change requests.</t>
  </si>
  <si>
    <t>BAI07.04 Establish a test environment.</t>
  </si>
  <si>
    <t>BAI07.05 Perform acceptance tests.</t>
  </si>
  <si>
    <t>BAI07.06 Promote to production and
manage releases.</t>
  </si>
  <si>
    <t>DSS04.03 Develop and implement a
business continuity response.</t>
  </si>
  <si>
    <t>DSS04.08 Conduct post-resumption
review.</t>
  </si>
  <si>
    <t>APO07.03 Maintain the skills and competencies of personnel</t>
  </si>
  <si>
    <t>APO01.03 Maintain the enablers of the management system
APO01.08 Maintain compliance with policies and procedures</t>
  </si>
  <si>
    <t>APO12.02 Analyse risk
APO12.04 Articulate risk</t>
  </si>
  <si>
    <t>APO12.04 Articulate risk 
APO12.05 Define a risk management action portfolio</t>
  </si>
  <si>
    <t>BAI10.03 Maintain and control configuration items</t>
  </si>
  <si>
    <t>APO10.04 Manage supplier risk</t>
  </si>
  <si>
    <t>DSS02.01 Define incident and service request classification schemes</t>
  </si>
  <si>
    <t>DSS02.04 Investigate, diagnose and allocate incidents</t>
  </si>
  <si>
    <t>6.1.4 9.1.6 9.2.1 9.2.3 10.7.4 10.6.2 10.10.1 10.10.3 10.10.4 10.10.5 10.10.6 11.3.2 11.3.3 11.4.3 11.4.4 11.5.1 11.5.4 11.5.5 11.5.6 10.6.2 11.7.1 11.7.2 12.4.1 12.6.1 13.1.2 13.2.3 15.2.2 15.3.2</t>
  </si>
  <si>
    <t>DSS05.07 Monitor the infrastructure for security-related events</t>
  </si>
  <si>
    <t>MEA02.01 Monitor internal controls
MEA02.02 Review business process control effectiveness</t>
  </si>
  <si>
    <t>MEA02.01 Monitor internal controls</t>
  </si>
  <si>
    <t>MEA03.03 Confirm external compliance</t>
  </si>
  <si>
    <t>DSS05.04 Manage user identity and logical access</t>
  </si>
  <si>
    <t>BAI03.03 Develop solution components
DSS02.03 Verify, approve and fulfil service requests</t>
  </si>
  <si>
    <t>BAI02.02 Perform a feasibility study and formulate alternative solutions</t>
  </si>
  <si>
    <t>DSS05.03 Manage endpoint security</t>
  </si>
  <si>
    <t>DSS05.02 Manage network and connectivity security</t>
  </si>
  <si>
    <t>DSS05.01 Protect against malware</t>
  </si>
  <si>
    <t>DSS05.05 Manage physical access to IT assets</t>
  </si>
  <si>
    <t>MEA02.05 Ensure that assurance providers are independent and qualified
MEA02.06 Plan assurance initiatives
MEA02.07 Scope assurance initiatives
MEA02.08 Execute assurance initiatives</t>
  </si>
  <si>
    <t>BAI06.01 Evaluate, prioritise and authorise change requests.
BAI06.02 Manage emergency changes.
BAI06.03 Track and report change status.
BAI06.04 Close and document the changes.</t>
  </si>
  <si>
    <t>DSS04.08 Conduct post-resumption review.
DSS06.04 Manage errors and exceptions</t>
  </si>
  <si>
    <t>APO13.01 Establish and maintain an ISMS
APO13.03 Monitor and review the ISMS</t>
  </si>
  <si>
    <t>APO01.02 Establish roles and responsibilities</t>
  </si>
  <si>
    <t>N/A</t>
  </si>
  <si>
    <t xml:space="preserve"> </t>
  </si>
  <si>
    <t>DSS04.04 Exercise, test and review the BCP.</t>
  </si>
  <si>
    <t>DSS04.07 Manage backup arrangements</t>
  </si>
  <si>
    <t>DSS05.06 Manage sensitive documents and output devices.
DSS06.05 Ensure traceability of information events and accountabilities.
DSS06.06 Secure information assets.</t>
  </si>
  <si>
    <t>DSS01.01 Perform operational procedures
DSS05.02 Manage network and connectivity security
DSS05.03 Manage endpoint security
DSS05.04 Manage user identity and logical access
DSS05.05 Manage physical access to IT assets
DSS06.03 Manage roles, responsibilities, access privileges and levels of authority
DSS06.06 Secure information assets</t>
  </si>
  <si>
    <t>APO09.04 Monitor and report service levels</t>
  </si>
  <si>
    <t>Points to Consider</t>
  </si>
  <si>
    <t>• Verify whether an enterprise information model exists, based on well-accepted standards, and whether it is known by appropriate business and IT stakeholders.
• Verify whether the model is effectively used and maintained in parallel with the process that translates IT strategy into IT tactical plans and tactical plans
into projects.
• Assess whether the model considers flexibility, functionality, cost-effectiveness, security, failure resiliency, compliance, etc.</t>
  </si>
  <si>
    <t>• Review the data classification scheme and verify that all significant components are covered and completed, and that the scheme is reasonable in balancing cost vs. risk. This includes data ownership with business owners and definition of appropriate security measures related to classification levels.
• Verify that security classifications have been challenged and confirmed with the business owners at regular intervals.</t>
  </si>
  <si>
    <t>• Determine whether, by whom and how current and future trends and regulations are monitored (e.g., technological developments, competitor activities, infrastructure issues, legal requirements and regulatory environment changes, third-party experts) and whether related risks or related opportunities for value creation are properly assessed.
• Verify whether the result of the monitoring is consistently passed on to the appropriate bodies (e.g., IT steering committee) and to the IT tactical and infrastructure planning processes for action.</t>
  </si>
  <si>
    <t>• Inspect whether the IT risk management framework aligns with the risk management framework for the organisation (enterprise) and includes business-driven components for strategy, programmes, projects and operations.
• Review the IT risk classifications to verify that they are based on a common set of characteristics from the enterprise risk management framework.
• Inspect whether IT risk measurements are standardised and prioritised and whether they include impact, acceptance of residual risk and probabilities aligned with the enterprise risk management framework.
• Verify whether IT risks are considered in the development and review of IT strategic plans.</t>
  </si>
  <si>
    <t>• Verify that the corporate technology standards are being approved by the IT architecture board. 
• Assess the effectiveness of the process for communication of technical standards to IT staff members (e.g., project managers, information architects). 
• Interview relevant IT personnel to determine their understanding of technical standards.
• Ascertain from IT management that monitoring and benchmarking processes are put in place to confirm compliance to established technology standards and guidelines.
• Evaluate technical feasibility analysis documentation for selected projects to assess compliance with corporate technology standards.</t>
  </si>
  <si>
    <t>• Determine the effectiveness of the collection and integration of information security requirements into an overall IT security plan that is responsive to the changing needs of the organisation.
• Verify that the IT security plan considers IT tactical plans (PO1), data classification (PO2), technology standards (PO3), security and control policies (PO6), risk management (PO9), and external compliance requirements (ME3).
• Determine if a process exists to periodically update the IT security plan, and if the process requires appropriate levels of management review and approval of changes.
• Determine if enterprise information security baselines for all major platforms are commensurate with the overall IT security plan, if the baselines have been recorded in the configuration baseline (DS9) central repository, and if a process exists to periodically update the baselines based on changes in the plan.
• Determine if the IT security plan includes the following:
– A complete set of security policies and standards in line with the established information security policy framework
– Procedures to implement and enforce the policies and standards
– Roles and responsibilities
– Staffing requirements
– Security awareness and training
– Enforcement practices
– Investments in required security resources
• Determine if a process exists to integrate information security requirements and implementation advice from the IT security plan into other processes, including the
development of SLAs and OLAs (DS1-DS2), automated solution requirements (AI1), application software (AI2), and IT infrastructure components (AI3).</t>
  </si>
  <si>
    <t>• Walk through the risk management process to determine if inherent and residual risks are defined and documented.
• Enquire whether and confirm that the risk management process assesses identified risks qualitatively and/or quantitatively.
• Inspect project and other documentation to assess the appropriateness of qualitative or quantitative risk assessment.
• Walk through the process to determine if the sources of information used in the analysis are reasonable.
• Inspect the use of statistical analysis and probability determinations to measure the likelihood qualitatively or quantitatively.
• Enquire or inspect whether any correlation between risks is identified. Review any correlation to verify that it exposes significantly different likelihood and impact results arising from such relationship(s).</t>
  </si>
  <si>
    <t>• Enquire whether accepted risks are formally recognised and recorded in a risk action plan.
• Assess the appropriateness of the elements of the risk management plan.
• Enquire or inspect whether execution, report progress and deviations are monitored.
• Inspect risk responses for appropriate approvals.
• Review actions to verify whether ownership is assigned and documented.
• Inspect whether the risk action plan is effectively maintained and adjusted.</t>
  </si>
  <si>
    <t>Enquire whether and confirm that:
– Senior management has established an organisation wide, adequately staffed risk management and information security function with overall accountability for risk management and information security. Verify by interviewing key personnel that the reporting line of the risk management and information security function is such that it can effectively design, implement and, in conjunction with line management, enforce compliance with the organisation’s risk management and information security policies, standards and procedures.
– Roles and responsibilities for the risk management and information security function have been formalised and documented
– Responsibilities have been allocated to appropriately skilled and experienced staff members and, in the case of information security, under the direction of an
information security officer
– The resource requirements in relation to risk management and information security have been regularly assessed by management to ensure that appropriate resources
are provided to meet the needs of the business
– A process is in place to obtain senior management guidance concerning the risk profile and acceptance of significant residual risks. Verify that it functions properly by examining recent situations.</t>
  </si>
  <si>
    <t>• Determine if a security steering committee exists, with representation from key functional areas, including internal audit, HR, operations, IT security and legal.
• Determine if a process exists to prioritise proposed security initiatives, including required levels of policies, standards and procedures.
• Enquire whether and confirm that an information security charter exists.
• Review and analyse the charter to verify that it refers to the organisational risk appetite relative to information security and that the charter clearly includes:
– Scope and objectives of the security management function
– Responsibilities of the security management function
– Compliance and risk drivers
• Enquire whether and confirm that the information security policy covers the responsibilities of board, executive management, line management, staff members and all users of the enterprise IT infrastructure and that it refers to detailed security standards and procedures.
• Enquire whether and confirm that a detailed security policy, standards and procedures exist. Examples of policies, standards and procedures include:
– Security compliance policy
– Management risk acceptance (security non-compliance acknowledgement)
– External communications security policy
– Firewall policy
– E-mail security policy
– An agreement to comply with IS policies
– Laptop/desktop computer security policy
– Internet usage policy
• Enquire whether and confirm that an adequate organisational structure and reporting line for information security exist, and assess if the security management and
administration functions have sufficient authority.
• Enquire whether and confirm that a security management reporting mechanism exists that informs the board, business and IT management of the status of
information security.</t>
  </si>
  <si>
    <t>• Enquire whether and confirm that a policy for data classification and system ownership has been developed and communicated.
• Validate that the policy has been applied to major application systems and enterprise architecture and internal and external data communication.
• Verify that the policy for data classification and system ownership supports the protection of information assets, enables efficient delivery and use of business applications, and facilitates effective security decision making.
• Observe the process to register and maintain system ownership and data classification, and assess whether the process is being consistently applied.</t>
  </si>
  <si>
    <t>• Enquire whether and confirm that standards have been established to enforce and ensure appropriate segregation of duties and that these standards are reviewed and changed as needed.
• Assess whether standards have been implemented in assigning roles and responsibilities.
• Enquire whether and confirm that a process exists to identify critical positions and processes that must be subject to segregation of duties.</t>
  </si>
  <si>
    <t>• Enquire whether and confirm that an IT HR management plan exists that reflects the definition of skill requirements and preferred professional qualifications to meet
tactical and strategic IT needs of the organisation. The plan should be updated at least annually and should include specific recruitment and retention action plans to
address current and future requirements. It should also include policies for the enforcement of uninterrupted holiday policy procedures, as applicable.
• Enquire whether and confirm that a documented process for the recruitment and retention of IT personnel is in place and reflects the needs identified in the IT HR plan.
• Confirm that HR professionals regularly review and approve the IT recruitment and retention process to ensure alignment with organisational policies.</t>
  </si>
  <si>
    <t>• Inspect a sample of job descriptions for a complete and appropriate description of required skills, competencies and qualifications.
• Verify that processes exist and are conducted on a regular basis to review and refresh job descriptions.
• Enquire whether and confirm that management has identified skill needs, including appropriate education, cross-training and certification requirements to address specific requirements of the organisation.</t>
  </si>
  <si>
    <t>• Inspect documentation on key role personnel for reliance on single individuals for critical processes within the IT organisation.
• Enquire whether training programmes incorporate techniques to mitigate the risk of overdependence on key resources. Programmes should include cross-training,
documentation of key tasks, job rotation, knowledge sharing and succession planning for critical roles within the organisation.</t>
  </si>
  <si>
    <t>• Inspect selection criteria for performance of security clearance background checks.
• Review for appropriate definition of critical roles, for which security clearance checks are required. This should apply to employees, contractors and vendors.
• Enquire whether and confirm that hiring processes include clearance background checks. 
• Inspect hiring documentation for a representative sample of IT staff members to evaluate whether background checks have been completed and evaluated.</t>
  </si>
  <si>
    <t>• Enquire and inspect whether exit procedures for voluntary termination of employment are documented and contain all required elements, such as necessary knowledge
transfer, timely securing of logical and physical access, return of the organisation’s assets, and conducting of exit interviews.
• Enquire whether job change procedures are documented and contain all required elements to minimise disruption of business processes. Examples include the need for
job mentoring, job hand-over steps and preparatory formal training. Inspect job change procedures to determine if the procedures are consistently followed.
• Acquire through HR a list of terminated/transferred users (for the past six months to one year).</t>
  </si>
  <si>
    <t>• Interview key staff members about the user group’s awareness and knowledge of the process to effectively and efficiently use the application system to support business processes (e.g., training and skills development, training materials, user manuals, procedure manuals, online help, service desk support, key user identification, evaluation).
• Review training and implementation materials to determine if the defined process includes the required content.
• Confirm through interviews with key staff members that the user is aware of and able to use the feedback mechanism to assess the adequacy of the support
documentation, procedures and related training.</t>
  </si>
  <si>
    <t>• Interview key staff members about the operation and technical support staff’s awareness and knowledge of the process to effectively and efficiently deliver, support and maintain the application system and associated infrastructure according to service levels (e.g., training and skills development, training materials, user manuals, procedure manuals, online help, service desk scenarios).
• Review training and implementation materials to determine if the defined process includes the required content.
• Confirm through interviews with key staff members that operation and technical support personnel are aware of and able to use the feedback mechanism to assess adequacy of the support documentation, procedures and related training.
• Determine if operations and support staff members are involved in the development and maintenance of operations and support documentation.
• Identify areas where operational support procedures are not integrated with existing operational support procedures.</t>
  </si>
  <si>
    <t>• Enquire whether and confirm that the processes and procedures for handling change requests (including maintenance and patches) apply to applications, procedures, processes, system and service parameters, and the underlying platforms.
• Review the change management framework to determine if the framework includes:
– The definition of roles and responsibilities
– Classification (e.g., between infrastructure and application software) and prioritisation of all changes
– Assessment of impact, authorisation and approval
– Tracking of changes
– Version control mechanism
– Impact on data integrity (e.g., all changes to data files made under system and application control rather than by direct user intervention)
– Management of change from initiation to review and closure
– Definition of rollback procedures
– Use of emergency change processes
– Business continuity planning
– Use of a record management system
– Audit trails
– Segregation of duties
• Enquire whether and confirm that processes and procedures for contracted services providers (e.g., infrastructure, application development, application service providers, shared services) are included in the change management process.
• Determine if the process and procedures include the contractual terms and SLAs.</t>
  </si>
  <si>
    <t>• Enquire whether and confirm that the change management process allows business process owners and IT to request changes to infrastructure, systems or applications.
• Enquire whether and confirm that requested changes are categorised (e.g., between infrastructures, operating systems, networks, application systems, purchased/packaged application software).
• Confirm through interviews with key staff members that requested changes are prioritised based on predefined criteria (e.g., business and technical needs for the change and legal, regulatory and contractual requirements).
• Enquire whether and confirm that change requests are assessed and documented in a structured method that addresses impact analysis on infrastructure, systems and applications.
• Enquire whether and confirm that security, legal, contractual and compliance implications are considered in the assessment process for the requested change and that business owners are involved.
• Enquire whether and confirm that each requested change is formally approved by the business process owners and IT technical stakeholders.
• Inspect a representative sample of change management requests to ensure that they were appropriately assessed, evaluated, prioritised and reviewed.</t>
  </si>
  <si>
    <t>• Enquire whether and confirm that the test environment is set up to mirror the production environment (factors include workload/stress, operating systems, necessary application software, database management systems, network and computing infrastructure).
• Enquire whether and confirm that the test environment is incapable of interacting with production environments.
• Enquire whether and confirm that a test database exists.
• Evaluate the existence and quality of a data-sanitising process in creating a test database.
• Assess protection measures and the authorisation of access to the test environment.
• Enquire whether and confirm that a process exists and is complied with to manage retention or disposal of test results.
• Enquire whether and confirm that the retention process meets or exceeds regulatory or compliance requirements.</t>
  </si>
  <si>
    <t>• Enquire whether and confirm that testing of changes is developed with independence (separation of duties) and conducted only in the test environment.
• Enquire whether and confirm that test scripts exist to validate security and performance requirements.
• Confirm through interviews that fallback or back out plans are prepared and tested prior to changes being promoted into production.</t>
  </si>
  <si>
    <t>• Review procedures for program transfer to verify that a formal process exists that requires documented approval from user management and system development.
• Confirm that the approval process identifies effective dates for promotion of new systems, applications or infrastructure to production, as well as for the retirement of old systems, applications and infrastructure.
• Enquire whether and confirm that the approval process includes a formal documented sign-off from business process owners, third parties and IT stakeholders as appropriate (e.g., development group, security group, database management, user support and operations group).
• Confirm procedures for updating copies of system documentation and relevant contingency plan.
• Enquire of key staff members concerning procedures for updating all source program libraries and procedures for labelling and retaining prior versions.
• Enquire of key staff members regarding required procedures for obtaining from the acceptance testing function the media used for implementation.
• Enquire of key staff members whether automated software distribution is controlled and whether there are checks in the distribution process that verify that the destination environment is of the correct standard implementation and version.
• Evaluate the effectiveness of the control to verify that distribution occurs only to authorised and correctly identified destinations.
• Enquire of key staff members whether a formal log is kept of what software and configuration items have been distributed, to whom they have been distributed, where they have been implemented, and when each has been updated.
• Enquire of key staff members concerning procedures for promptly updating all program copies and procedures for providing implementation order instructions in advance to all impacted locations.</t>
  </si>
  <si>
    <t xml:space="preserve">• Confirm that business continuity plans exist for all key business functions and processes.
• Review an appropriate sample of business continuity plans and confirm that each plan:
– Is designed to establish the resilience, alternative processing and recovery capability in line with service commitments and availability targets
– Defines roles and responsibilities
– Includes communication processes
– Defines the minimum acceptable recovery configuration
• Obtain the overall testing strategy for business continuity plans and evidence that tests are being executed with the agreed-upon frequency.
• Review the outcome of testing, and ensure that resulting actions are followed up.
</t>
  </si>
  <si>
    <t>• Enquire whether and confirm that IT continuity tests are scheduled and completed on a regular basis after changes to the IT infrastructure or business and related applications.
• Ensure that new components and updates are included in the schedule.
• Enquire whether and confirm that a detailed test schedule has been created and includes testing details and event chronology to ensure a logical and real sequence of occurring interruptions.
• Enquire whether and confirm that a test task force has been established, and the members are not key personnel defined in the plan and the reporting is appropriate.
• Enquire through interviews with key staff members whether debriefing events occur and, within these events, whether failures are analysed and solutions are developed.
• Enquire through interviews with key staff members whether alternative means are evaluated when testing is not feasible.
• Enquire whether and confirm that success or failure of the test is measured and reported and the consequential change is made to the IT continuity plan.
• Review results and evaluate how the results are reviewed to determine operating effectiveness.</t>
  </si>
  <si>
    <t>• Enquire whether and confirm that data are protected when they are taken offsite, whilst they are in transport and when they are at the storage location.
• Enquire whether and confirm that the backup facilities are not subject to the same risks as the primary site.
• Enquire whether and confirm that regular testing is performed to ensure the quality of the backups and media.
• Review testing procedures to determine operating effectiveness.
• Verify that the backup media contain all information required by the IT continuity plan, e.g., by comparing the contents of the backups and/or the restored systems with the operational systems.
• Enquire whether and confirm that sufficient recovery instructions and labelling exist.
• Enquire whether and confirm that an inventory of backups and media exists, and verify its correctness.</t>
  </si>
  <si>
    <t xml:space="preserve">Enquire whether and confirm that:
– Critical data that affect business operations are periodically identified in alignment with the risk management model and IT service continuity plan
– Adequate policies and procedures for the backup of systems, applications, data and documentation exist and consider factors including:
. Frequency of backup (e.g., disk mirroring for real-time backups vs. DVD-ROM for long-term retention)
. Type of backup (e.g., full vs. incremental)
. Type of media
. Automated online backups
. Data types (e.g., voice, optical)
. Creation of logs
. Critical end-user computing data (e.g., spreadsheets)
. Physical and logical location of data sources
. Security and access rights
. Encryption
– Responsibilities have been assigned for taking and monitoring backups
– A schedule exists for taking and logging backups in accordance with established policies and procedures
– System, application, data and documentation maintained or processed by third parties are adequately backed up or otherwise secured. The return of backups from third parties should be required and escrow or deposit arrangements considered.
– Requirements for onsite and offsite storage of backup data have been defined that meet the business requirements, including the access required to backup data
– Sufficient restoration tests have been performed periodically to ensure that all components of backups can be effectively restored
– The time frame required for restoration has been agreed upon and communicated with the business or IT process owner. The priority for data recovery has been based on business requirements and IT service continuity procedures.
</t>
  </si>
  <si>
    <t>• Review the data model, and ensure that storage techniques satisfy business requirements.
• Review retention periods for data, and ensure that they are in line with contractual, legal and regulatory requirements.</t>
  </si>
  <si>
    <t>Enquire whether and confirm that:
– Responsibility for the development and communication of policies on disposal is clearly defined
– Equipment and media containing sensitive information are sanitised prior to reuse or disposal in such a way that data marked as ‘deleted’ or ‘to be disposed’ cannot be retrieved (e.g., media containing highly sensitive data have been physically destroyed)
– Disposed equipment and media containing sensitive information have been logged to maintain an audit trail
– There is a procedure to remove active media from the media inventory list upon disposal. Check that the current inventory has been updated to reflect recent disposals in the log.
– Unsanitised equipment and media are transported in a secure way throughout the disposal process
– Disposal contractors have the necessary physical security and procedures to store and handle the equipment and media before and during disposal</t>
  </si>
  <si>
    <t>• Enquire whether and confirm that:
– A process is in place that identifies sensitive data and addresses the business need for confidentiality of the data, compliance with applicable laws and regulations has been addressed, and the classification of data has been agreed upon with the business process owners
– A policy has been defined and implemented to protect sensitive data and messages from unauthorised access and incorrect transmission and transport, including, but not limited to, encryption, message authentication codes, hash totals, bonded couriers and tamper-resistant packaging for physical transport
– Requirements have been established for physical and logical access to data output, and confidentiality of output is clearly defined and taken into consideration
– Rules and procedures have been established for end-user access to data and management and backup of sensitive data
– Rules and procedures have been established for end-user applications that may adversely impact data stored on end-user computers or networked applications or data
(e.g., consider policies on user rights on networked personal computers)
– Awareness programmes have been instituted to create and maintain awareness of security in the handling and processing of sensitive data
– Sensitive information processing facilities are within secure physical locations protected by defined security perimeters coupled with appropriate surveillance, security barriers and entry controls
– The design of the physical infrastructure prevents losses from fire, interference, external attack or unauthorised access. There are secure output drop-off points for sensitive outputs or transfer of data to third parties.</t>
  </si>
  <si>
    <t>• Enquire whether and confirm that senior management sets scope and measures for configuration management functions, and assesses performance.
• Enquire whether and confirm that a tool is in place to enable the effective logging of configuration management information in a repository.
• Determine that access to the tool is restricted to appropriate personnel.
• Review a sample of configuration items to ensure that a unique identifier is assigned.
• Enquire whether and confirm that configuration baselines for components are defined and documented.
• Review that baselines enable identification of system configuration at discrete points in time.
• Enquire whether and confirm that there is a documented process to revert to the baseline configuration.
• Test a sample of systems and applications by verifying that they can be reverted to baseline configurations.
• Enquire whether and confirm that mechanisms exist to monitor changes against the defined repository and baseline.
• Verify that management is receiving regular reports and that these reports result in continuous improvement plans.</t>
  </si>
  <si>
    <t>• Enquire whether and confirm that a policy is in place to ensure that all configuration items and their attributes are identified and maintained.
• Enquire whether and confirm that there is a policy for physical asset tagging.
• Verify that assets are physically tagged according to policy.
• Enquire whether and confirm that a role-based access policy exists.
• Verify that authorised and appropriate personnel have designated access to the configuration repository as per the policy.
• Enquire whether and confirm that a policy is in place to ensure that change and problem management procedures are integrated with the maintenance of the configuration repository.
• Enquire whether and confirm that a process is in place to record new, modified and deleted configuration items, and identify and maintain the relationships amongst configuration items in the configuration repository.
• Inspect relevant documentation, timely execution and data integrity of the process.
• Enquire whether and confirm that a process is in place to ensure that analysis is done to identify critical configuration items.
• Verify that this process supports change management and analysis of future processing demands and technology acquisitions.
• Enquire whether and confirm that procurement procedures provide for the recording of new assets within the configuration management tool.
• Validate that the confirmation management data match the procurement records.</t>
  </si>
  <si>
    <t xml:space="preserve">Points to consider:
• Through interviews with key staff members responsible for monitoring service level performance, determine reporting criteria.
• Obtain samples of SLA performance reporting, and verify distribution.
• Inspect reviews for forecast and trends in service level performance.
</t>
  </si>
  <si>
    <t>• Enquire whether risks associated with the inability to fulfil the supplier contracts are defined.
• Enquire whether remedies were considered when defining the supplier contract.
• Inspect contract documentation for evidence of review.
• Enquire of key staff members whether a risk management process exists to identify and monitor supplier risk.
• Determine if policies exist requiring independence within the vendor sourcing and selection process, and between vendor and management personnel within the organisation.</t>
  </si>
  <si>
    <t xml:space="preserve">• Determine if a computer emergency response team (CERT) exists to recognise and effectively manage security emergencies. The following areas should exist as part of an effective CERT process:
– Incident handling—General and specific procedures and other requirements to ensure effective handling of incidents and reported vulnerabilities
– Vendor relations—The role and responsibilities of vendors in incident prevention and follow-up, software flaw correction, and other areas
– Communications—Requirements, implementation and operation of emergency and routine communications channels amongst key members of management
– Legal and criminal investigative issues—Issues driven by legal considerations and the requirements or constraints resulting from the involvement of criminal investigative organisations during an incident
– Constituency relations—Response centre support services and methods of interaction with constituents, including training and awareness, configuration management, and authentication
– Research agenda and interaction—Identification of existing research activities and requirements and rationale for needed research relating to response centre activities
– Model of the threat—Development of a basic model that characterises potential threats and risks to help focus risk reduction activities and progress in those activities
– External issues—Factors that are outside the direct control of the company (e.g., legislation, policy, procedural requirements) but that could affect the operation and effectiveness of the company’s activities
• Determine if the security incident management process appropriately interfaces with key organisation functions, including the help desk, external service providers and network management.
• Evaluate if the security incident management process includes the following key elements:
– Event detection
– Correlation of events and evaluation of threat/incident
– Resolution of threat, or creation and escalation work order
– Criteria for initiating the organisation’s CERT process
– Verification and required levels of documentation of the resolution
– Post-remediation analysis
– Work order/incident closure
</t>
  </si>
  <si>
    <t>• Enquire whether and confirm that the service desk maintains ownership of customer-related requests and incidents.
• Verify that the end-to-end life cycle of requests/incidents is monitored and escalated appropriately by the service desk.
• Confirm with members of management that significant incidents are reported to them.
• Review procedures for reporting significant incidents to management.
• Confirm the existence of a process to ensure that the incident records are updated to show the date and time of and the assignment of IT personnel to each query.
• Enquire whether and confirm that there is a process in place to ensure that IT staff members are involved in dealing with queries and incidents and that the incident request records are updated throughout the life cycle.</t>
  </si>
  <si>
    <t>• Enquire whether and confirm that an inventory of all network devices, services and applications exists and that each component has been assigned a security risk rating.
• Determine if security baselines exist for all IT utilised by the organisation.
• Determine if all organisation-critical, higher-risk network assets are routinely monitored for security events.
• Determine if the IT security management function has been integrated within the organisation’s project management initiatives to ensure that security is considered in development, design and testing requirements, to minimise the risk of new or existing systems introducing security vulnerabilities.</t>
  </si>
  <si>
    <t>• Assess whether there is executive-level support for organisational governance standards for internal control and risk management (e.g., minutes, corporate policies, interview with CEO). Verify that policies and procedures include governance for internal standards and risk management (e.g., adoption of COSO Internal Control—Integrated Framework, COSO Enterprise Risk Management—Integrated Framework, COBIT).
• Assess whether there is a continuous improvement approach to internal control monitoring (i.e., balanced scorecard, self-assessment).</t>
  </si>
  <si>
    <t>• Confirm that internal control requirements are addressed in the policies and procedures for contracts and agreements with third parties and that appropriate provisions for rights to audit are included.
• Confirm that there is a process in place to ensure that reviews are periodically performed to access the internal controls of all third parties and that non-compliance issues are communicated.
• Confirm that policies and procedures are in place to confirm receipt of any required legal or regulatory internal control assertions from affected third-party service providers.
• Confirm that policies and procedures are in place to investigate exceptions, and obtain assurance that appropriate remedial actions have been implemented.</t>
  </si>
  <si>
    <t>Review the IT organisation policies, standards and procedures and confirm their regular and timely update to address any non-compliance (legal and regulatory) gaps identified.</t>
  </si>
  <si>
    <t>• Enquire whether and confirm that an audit committee has been established with a mandate to consider what the significant risks are; assess how they are identified, evaluated and managed; commission IT and security audits; and rigorously follow up closure of subsequent recommendations.
• Interview the audit committee and assess its knowledge and awareness of its responsibilities. Determine whether the established audit committee is operating effectively.
• Enquire whether and confirm that independent reviews, certifications or accreditations of compliance with IT policies, standards and procedures have been obtained. Physically inspect for adequacy the documents produced by the independent reviews.</t>
  </si>
  <si>
    <t>• Determine if security practices require users and system processes to be uniquely identifiable and systems to be configured to enforce authentication before access is granted.
• If predetermined and preapproved roles are utilised to grant access, determine if the roles clearly delineate responsibilities based on least privileges and ensure that the establishment and modification of roles are approved by process owner management.
• Determine if access provisioning and authentication control mechanisms are utilised for controlling logical access across all users, system processes and IT resources, for in-house and remotely managed users, processes and systems.</t>
  </si>
  <si>
    <t>• Determine if procedures exist to periodically assess and recertify system and application access and authorities.
• Determine if access control procedures exist to control and manage system and application rights and privileges according to the organisation’s security policies and compliance and regulatory requirements.
• Determine if systems, applications and data have been classified by levels of importance and risk, and if process owners have been identified and assigned.
• Determine if user provisioning policies, standards and procedures extend to all system users and processes, including vendors, service providers and business partners.</t>
  </si>
  <si>
    <t>• Confirm with key staff members that all infrastructure data and software are backed up prior to installation and/or maintenance tasks. Inspect backup logs to confirm that
infrastructure data and software are successfully backed up.
• Confirm with key staff members that all application software is tested prior to installation in an environment separate from, but sufficiently similar to, production.
Review test specifications and procedures to confirm that tests include functionality, security, availability and integrity condition, and any other vendor recommendations.
• Inspect the software configuration to confirm that key aspects have been addressed, including the modification of default passwords, initial application parameter settings
relative to security and any other vendor defaults.
• Enquire whether and confirm that temporary access granted for installation purposes is monitored and that passwords are changed immediately after installation is
completed. Inspect the application security settings to confirm compliance.
• Confirm with key staff members that only appropriately licensed software is tested and installed and that installations are performed in accordance with vendor
guidelines. Identify instances where vendor guidelines were not followed, and confirm that vendors were consulted regarding the potential impact.
• Confirm with key staff members that an independent group (e.g., librarian) is granted access for the movement of the programs and data amongst libraries. Where
applicable, inspect user access to the library management system.
• Trace all users with access to check-in/check-out programs and data from the libraries to their originating access request forms, and confirm approval by an appropriate
senior staff member.
• Enquire with staff members whether acceptance procedures are enforced using objective acceptance criteria and whether acceptance criteria ensures that product
performance is consistent with agreed-upon specifications and requirements. Review agreed-upon specifications and/or SLA requirements, and compare with acceptance
procedures identifying areas where procedures are not adequately followed.
• Confirm with key staff members that access to maintenance activities over sensitive infrastructure components is logged and regularly reviewed by a responsible senior
staff member.
• Review maintenance logs and confirm that all items have been recorded. Review relevant documentation (e.g., the log review matrix and periodic system security
reports) to confirm that logs are reviewed on a regular basis.</t>
  </si>
  <si>
    <t>• Confirm with key staff members that maintenance of the installed system software process utilises the same process as application updates, where applicable. Inspect the planned system software maintenance and identify deviations from the normal process for application updates and/or exceptions to vendor procedures and guidelines.
• Confirm with key staff members that documentation of system software is maintained, kept current and updated with vendor documentation for all system
maintenance activity.
• Inspect relevant documentation and identify areas where it is incomplete or out of date.
• Enquire of key staff members to confirm the process or method used to obtain timely notification of availability of vendor upgrades and/or patches (e.g., a specific
vendor agreement, membership in a product user group, subscriptions to a trade journal).
• Inspect a sample of system software and confirm that upgrades and/or patches have been applied in a timely manner.
• Identify all deviations and/or exceptions.
• Enquire of key staff members whether the amount of maintenance being performed, the vulnerability to unsupported infrastructure, and future risks and security
vulnerabilities are reviewed on a regular basis.
• Perform an assessment of these reviews and note areas where risks identified by the assessment have not been discussed by key staff members.
• Inspect maintenance tracking logs and feedback tools to ensure that the results of these reviews are communicated to the IT council or equivalent group for consideration within the infrastructure planning process.</t>
  </si>
  <si>
    <t>• Determine if a defined key life cycle management process exists. The process should include:
– Minimum key sizes required for the generation of strong keys
– Use of required key generation algorithms
– Identification of required standards for the generation of keys
– Purposes for which keys should be used and restricted
– Allowable usage periods or active lifetimes for keys
– Acceptable methods of key distribution
– Key backup, archival and destruction
• Assess if controls over private keys exist to enforce their confidentiality and integrity. Consideration should be given to the following:
– Storage of private signing keys within secure cryptographic devices (e.g., FIPS 140-1, ISO 15782-1, ANSI X9.66)
– Private keys not exported from a secure cryptographic module
– Private keys backed up, stored and recovered only by authorised personnel using dual control in a physically secured environment
• Enquire whether and confirm that the organisation has implemented information classification and associated protective controls for information that account for the organisation’s needs for sharing or restricting information and the organisational impacts associated with such needs.
• Determine if procedures are defined to ensure that information labelling and handling is performed in accordance with the organisation’s information classification scheme.</t>
  </si>
  <si>
    <t>• Enquire whether and confirm that a network security policy (e.g., provided services, allowed traffic, types of connections permitted) has been established and is maintained.
• Enquire whether and confirm that procedures and guidelines for administering all critical networking components (e.g., core routers, DMZ, VPN switches) are established and updated regularly by the key administration personnel, and changes to the documentation are tracked in the document history.</t>
  </si>
  <si>
    <t>• Enquire whether and confirm that data transmissions outside the organisation require encrypted format prior to transmission.
• Enquire whether and confirm that corporate data are classified according to exposure level and classification scheme (e.g., confidential, sensitive).
• Enquire whether and confirm that sensitive data processing is controlled through application controls that validate the transaction prior to transmission.
• Review that the application logs or halts processing for invalid or incomplete transactions.</t>
  </si>
  <si>
    <t>• Enquire whether and confirm that a malicious software prevention policy is established, documented and communicated throughout the organisation.
• Ensure that automated controls have been implemented to provide virus protection and that violations are appropriately communicated.
• Enquire of key staff members whether they are aware of the malicious software prevention policy and their responsibility for ensuring compliance.
• From a sample of user workstations, observe whether a virus protection tool has been installed and includes virus definition files and the last time the definitions were updated.
• Enquire whether and confirm that the protection software is centrally distributed (version and patch-level) using a centralised configuration and change management process.
• Review the distribution process to determine the operating effectiveness.
• Enquire whether and confirm that information on new potential threats is regularly reviewed and evaluated and, as necessary, manually updated to the virus definition files.
• Review the review and evaluation process to determine operating effectiveness.
• Enquire whether and confirm that incoming e-mail is filtered appropriately against unsolicited information.
• Review the filtering process to determine operating effectiveness, or review the automated process established for filtering purposes.</t>
  </si>
  <si>
    <t>• Enquire whether and confirm that policies and procedures have been established to address security breach consequences (specifically to address controls to configuration management, application access, data security and physical security requirements).
• Inspect the control records granting and approving access and logging unsuccessful attempts, lockouts, authorised access to sensitive files and/or data, and physical
access to facilities.
• Enquire whether and confirm that the security design features facilitate password rules (e.g., maximum length, characters, expiration, reuse).
• Enquire whether and confirm that the control requires annual management reviews of security features for physical and logical access to files and data.
• Verify that access is authorised and appropriately approved.
• Inspect security reports generated from system tools preventing network penetration vulnerability attacks.</t>
  </si>
  <si>
    <t>Point to Consider</t>
  </si>
  <si>
    <t>Enquire whether and confirm that:
– A policy is defined and implemented for the physical security and access control measures to be followed for IT sites. The policy is regularly reviewed to ensure that it remains relevant and up to date.
– Access to information about sensitive IT sites and their design plans is limited
– External signs and other identification of sensitive IT sites are discreet and do not obviously identify the site from outside
– Organisational directories/site maps do not identify the location of the IT site
– The design of physical security measures takes into account the risks associated with the business and operation. Where appropriate, physical security measures include alarm systems, building hardening, armoured cabling protection, secure partitioning, etc.
– Tests of the preventive, detective and corrective physical security measures are performed periodically to verify design, implementation and effectiveness
– The site design takes into account the physical cabling of telecommunication and piping of water, power and sewer
– A process supported by the appropriate authorisation is defined and implemented for the secure removal of IT equipment
– Receiving and shipping areas of IT equipment are safeguarded in the same manner and scope as normal IT sites and operations
– A policy and process are defined to transport and store equipment securely
– A process exists to ensure that storage devices containing sensitive information are physically destroyed or sanitised
– A process exists for recording, monitoring, managing, reporting and resolving physical security incidents, in line with the overall IT incident management process
– Particularly sensitive sites are checked frequently (including weekends and holidays) by security personnel.</t>
  </si>
  <si>
    <t>Enquire whether and confirm that:
– A process is in place that governs the requesting and granting of access to the computing facilities
– Formal access requests are completed and authorised by management of the IT site, the records are retained, and the forms specifically identify the areas to which the individual is granted access. This is verified by observation or review of approvals.
– Procedures are in place to ensure that access profiles remain current. Verify that access to IT sites (server rooms, buildings, areas or zones) is based on job function and responsibilities.
– There is a process to log and monitor all entry points to IT sites, registering all visitors, including contractors and vendors, to the site
– A policy exists instructing all personnel to display visible identification at all times and prevents the issuance of identity cards or badges without proper authorisation. Observe whether badges are being worn in practice.
– A policy exists requiring visitors to be escorted at all times by a member of the IT operations group whilst onsite, and individuals who are not wearing appropriate identification are pointed out to security personnel
– Access to sensitive IT sites is restricted through perimeter restrictions, such as fences/walls and security devices on interior and exterior doors. Verify that the devices record entry and sound an alarm in the event of unauthorised access. Examples of such devices include badges or key cards, key pads, closed-circuit television and biometric scanners.
– Regular physical security awareness training is conducted. Verify by reviewing training logs.</t>
  </si>
  <si>
    <t>SANS Critical controls</t>
  </si>
  <si>
    <t>Control 9:
1. Quick wins: Perform gap analysis to see which security areas employees are not adhering to and use this as the basis for an awareness program. Organizations should devise periodic security awareness assessments to be given to employees and contractors on at least an annual basis in order to determine whether they understand the information security policies and procedures, as well as their role in those procedures.
2. Quick wins: Develop security awareness training for various personnel job descriptions. The training should include specific, incident-based scenarios showing the threats an organization faces, and should present proven defenses against the latest attack techniques.
3. Quick wins: Awareness should be carefully validated with policies and training. Policies tell users what to do, training provides them the skills to do it, and awareness changes their behavior so that they understand the importance of following the policy.
4. Visibility/Attribution: Metrics should be created for all policies and measured on a regular basis. Awareness should focus on the areas that are receiving the lowest compliance score.
5. Configuration/Hygiene: Conduct periodic exercises to verify that employees and contractors are fulfilling their information security duties by conducting tests to see whether employees will click on a link from suspicious e-mail or provide sensitive information on the telephone without following appropriate procedures for authenticating a caller.
6. Configuration/Hygiene: Provide awareness sessions for users who are not following policies after they have received appropriate training.</t>
  </si>
  <si>
    <r>
      <rPr>
        <b/>
        <sz val="10"/>
        <rFont val="Verdana"/>
        <family val="2"/>
      </rPr>
      <t>Control 5:</t>
    </r>
    <r>
      <rPr>
        <sz val="10"/>
        <rFont val="Verdana"/>
        <family val="2"/>
      </rPr>
      <t xml:space="preserve">
1. Quick wins: Employ automated tools to continuously monitor workstations, servers, and mobile devices for active, up-to-date anti-malware protection with anti-virus, anti-spyware, personal firewalls, and host-based IPS functionality. All malware detection events should be sent to enterprise anti-malware administration tools and event log servers. The endpoint security solution should include zero-day protection such as network behavioral heuristics.
2. Quick wins: Employ anti-malware software and signature auto-update features or have administrators manually push updates to all machines on a daily basis. After applying an update, automated systems should verify that each system has received its signature update.
3. Quick wins: Configure laptops, workstations, and servers so that they will not auto-run content from USB tokens (i.e., “thumb drives”), USB hard drives, CDs/DVDs, Firewire devices, external serial advanced technology attachment devices, mounted network shares, or other removable media. If the devices are not required for business use, they should be disabled.
4. Quick wins: Configure systems so that they conduct an automated anti-malware scan of removable media when it is inserted.
5. Quick wins: All e-mail attachments entering the organization’s e-mail gateway should be scanned and blocked if they contain malicious code or file types unneeded for the organization’s business. This scanning should be done before the e-mail is placed in the user’s inbox. This includes e-mail content filtering and web content filtering.
6. Quick wins: Apply anti-virus scanning at the Web Proxy gateway. Content filtering for file-types should be applied at the perimeter.
7. Quick wins: Deploy features and toolkits such as Data Execution Prevention (DEP) and Enhanced Mitigation Experience Toolkit (EMET), products that provide sandboxing (e.g., run browsers in a VM), and other techniques that prevent malware exploitation.
8. Quick wins: Limit use of external devices to those that have business need. Monitor for use and attempted use of external devices.
9. Visibility/Attribution: Block access to external e-mail systems, instant messaging services and other social media tools.
10. Visibility/Attribution: Automated monitoring tools should use behavior-based anomaly detection to complement and enhance traditional signature-based detection.
11. Visibility/Attribution: Utilize network-based anti-malware tools to analyze all inbound traffic and filter out malicious content before it arrives at the endpoint.
12. Advanced: Continuous monitoring should be performed on all inbound and outbound traffic. Any large transfers of data or unauthorized traffic should be flagged and, if validated as malicious, the computer should be moved to an isolated VLAN.
13. Advanced: Implement an incident response process that allows their IT Support Organization to supply their Security Team with samples of malware running undetected on corporate systems. Samples should be provided to the security vendor for “out-of-band” signature creation and deployed to the enterprise by system administrators.
14. Advanced: Utilize network-based flow analysis tools to analyze inbound and outbound traffic looking for anomalies, indicators of malware, and compromised systems.
15. Advanced: Deploy “reputation-based technologies” on all endpoint devices to cover the gap of signature based technologies.
16. Advanced: Enable domain name system (DNS) query logging to detect hostname lookup for known malicious C2 domains.
17. Advanced: Apply proxy technology to all communication between internal network and the Internet.</t>
    </r>
  </si>
  <si>
    <r>
      <rPr>
        <b/>
        <sz val="10"/>
        <rFont val="Verdana"/>
        <family val="2"/>
      </rPr>
      <t>Control 3:</t>
    </r>
    <r>
      <rPr>
        <sz val="10"/>
        <rFont val="Verdana"/>
        <family val="2"/>
      </rPr>
      <t xml:space="preserve">
1. Quick wins: Strict configuration management should be followed, building a secure image that is used to build all new systems that are deployed to the enterprise. Any existing system that becomes compromised is re-imaged with the secure build. Regular updates to this image are integrated into the organization’s change management processes. Images should be created for both workstations and servers.
2. Quick wins: System images must have documented security settings that are tested before deployment, approved by an organization change control board, and registered with a central image library for the organization or multiple organizations. These images should be validated and refreshed on a regular basis to update their security configuration in light of recent vulnerabilities and attack vectors.
3. Quick wins: Standardized images should represent hardened versions of the underlying operating system and the applications installed on the system, such as those released by the NIST, NSA, Defense Information Systems Agency (DISA), Center for Internet Security (CIS), and others. This hardening would typically include removal of unnecessary accounts, disabling or removal of unnecessary services, and configuring nonexecutable stacks and heaps. Such hardening also involves, among other measures, applying patches, closing open and unused network ports, implementing intrusion detection systems and/or intrusion prevention systems, and erecting host-based firewalls.
4. Quick wins: The master images themselves must be stored on securely configured servers, with integrity checking tools and change management to ensure that only authorized changes to the images are possible. Alternatively, these master images can be stored in offline machines, air-gapped from the production network, with images copied via secure media to move them between the image storage servers and the production network. Images should be tested at the hot or warm disaster recovery site if one is available.
5. Quick wins: Run the last version of software and make sure it is fully patched. Remove outdated or older software from the system.
6. Visibility/Attribution: Any deviations from the standard build or updates to the standard build should be approved by a change control board and documented in a change management system.
7. Visibility/Attribution: Negotiate contracts to buy systems configured securely out of the box using standardized images, which should be devised to avoid extraneous software that would increase their attack surface and susceptibility to vulnerabilities.
8. Visibility/Attribution: Utilize application white listing to control and manage any configuration changes to the software running on the system.
9. Configuration/Hygiene: All remote administration of servers, workstation, network devices, and similar equipment shall be done over secure channels. Protocols such as telnet, VNC, RDP, or others that do not actively support strong encryption should only be used if they are performed over a secondary encryption channel, such as SSL or IPSEC.
10. Configuration/Hygiene: Utilize file integrity checking tools on at least a weekly basis to ensure that critical system files (including sensitive system and application executables, libraries, and configurations) have not been altered. All alterations to such files should be automatically reported to security personnel. The reporting system should have the ability to account for routine and expected changes, highlighting unusual or unexpected alterations.
11. Configuration/Hygiene: Implement and test an automated configuration monitoring system that measures all secure configuration elements that can be measured through remote testing, using features such as those included with tools compliant with Security Content Automation Protocol (SCAP) to gather configuration vulnerability information. These automated tests should analyze both hardware and software changes, network configuration changes, and any other modifications affecting security of the system.
12. Configuration/Hygiene: Deploy system configuration management tools, such as Active Directory Group Policy Objects for Microsoft Windows systems or Puppet for Unix systems that will automatically enforce and redeploy configuration settings to systems at regularly scheduled intervals.
13. Advanced: Organizations need to adopt a formal process and management infrastructure for configuration control of mobile devices. The process needs to include secure remote wiping of lost or stolen devices, approval of corporate apps, and denial of unapproved apps. If the device is owned by the organization, a full wipe should be performed. If it is a BYOD system, a selective wipe should be performed, removing the organization’s information.</t>
    </r>
  </si>
  <si>
    <r>
      <rPr>
        <b/>
        <sz val="10"/>
        <rFont val="Verdana"/>
        <family val="2"/>
      </rPr>
      <t>Control 7:</t>
    </r>
    <r>
      <rPr>
        <sz val="10"/>
        <rFont val="Verdana"/>
        <family val="2"/>
      </rPr>
      <t xml:space="preserve">
1. Quick wins: Ensure that each wireless device connected to the network matches an authorized configuration and security profile, with a documented owner of the connection and a defined business need. Organizations should deny access to those wireless devices that do not have such a configuration and profile.
2. Quick wins: Ensure that all wireless access points are manageable using enterprise management tools. Access points designed for home use often lack such enterprise management capabilities, and should therefore be avoided in enterprise environments.
3. Quick wins: Network vulnerability scanning tools should be configured to detect wireless access points connected to the wired network. Identified devices should be reconciled against a list of authorized wireless access points. Unauthorized (i.e., rogue) access points should be deactivated.
4. Visibility/Attribution: Use wireless intrusion detection systems (WIDS) to identify rogue wireless devices and detect attack attempts and successful compromises. In addition to WIDS, all wireless traffic should be monitored by WIDS as traffic passes into the wired network.
5. Visibility/Attribution: 802.1x should be used to control which devices are allowed to connect to the wireless network.
6. Visibility/Attribution: A site survey should be performed to determine what areas within the organization need coverage. After the wireless access points are strategically placed, the signal strength should be tuned to minimize leakage to areas that do not need coverage.
7. Configuration/Hygiene: Where a specific business need for wireless access has been identified, configure wireless access on client machines to allow access only to authorized wireless networks.
8. Configuration/Hygiene: For devices that do not have an essential wireless business purpose, disable wireless access in the hardware configuration (basic input/output system or extensible firmware interface), with password protections to lower the possibility that the user will override such configurations.
9. Configuration/Hygiene: Ensure that all wireless traffic leverages at least Advanced Encryption Standard (AES) encryption used with at least WiFi Protected Access 2 (WPA2) protection.
10. Configuration/Hygiene: Ensure that wireless networks use authentication protocols such as Extensible Authentication Protocol-Transport Layer Security (EAP/TLS), which provide credential protection and mutual authentication.
11. Configuration/Hygiene: Ensure that wireless clients use strong, multi-factor authentication credentials to mitigate the risk of unauthorized access from compromised credentials.
12. Configuration/Hygiene: Disable peer-to-peer wireless network capabilities on wireless clients, unless such functionality meets a documented business need.
13. Configuration/Hygiene: Disable wireless peripheral access of devices (such as Bluetooth), unless such access is required for a documented business need.
14. Configuration/Hygiene: Wireless access points should never be directly connected to the private network. They should either be placed behind a firewall or put on a separate VLAN so all traffic can be examined and filtered.
15. Configuration/Hygiene: All mobile devices, including personnel devices, must be registered prior to connecting to the wireless network. All registered devices must be scanned and follow the corporate policy for host hardening and configuration management.
16. Advanced: Configure all wireless clients used to access private networks or handle organization data in a manner so that they cannot be used to connect to public wireless networks or any other networks beyond those specifically allowed by the organization.</t>
    </r>
  </si>
  <si>
    <r>
      <rPr>
        <b/>
        <sz val="10"/>
        <rFont val="Verdana"/>
        <family val="2"/>
      </rPr>
      <t>Control 19:</t>
    </r>
    <r>
      <rPr>
        <sz val="10"/>
        <rFont val="Verdana"/>
        <family val="2"/>
      </rPr>
      <t xml:space="preserve">
How to Implement, Automate, and Measure the Effectiveness of this Control
1. Quick wins: The network should be designed using a minimum of a three-tier architecture (DMZ, middleware, and private network). Any system accessible from the Internet should be on the DMZ, but DMZ systems never contain sensitive data. Any system with sensitive data should reside on the private network and never be directly accessible from the Internet. DMZ systems should communicate with private network systems through an application proxy residing on the middleware tier.
2. Configuration/Hygiene: To support rapid response and shunning of detected attacks, the network architecture and the systems that make it up should be engineered for rapid deployment of new access control lists, rules, signatures, blocks, blackholes, and other defensive measures.
3. Visibility/Attribution: DNS should be deployed in a hierarchical, structured fashion, with all internal network client machines configured to send requests to intranet DNS servers, not to DNS servers located on the Internet. These internal DNS servers should be configured to forward requests they cannot resolve to DNS servers located on a protected DMZ. These DMZ servers, in turn, should be the only DNS servers allowed to send requests to the Internet.
4. Configuration/Hygiene: Segment the enterprise network into multiple, separate trust zones to provide more granular control of system access and additional intranet boundary defenses.</t>
    </r>
  </si>
  <si>
    <r>
      <rPr>
        <b/>
        <sz val="10"/>
        <rFont val="Verdana"/>
        <family val="2"/>
      </rPr>
      <t>Control 20:</t>
    </r>
    <r>
      <rPr>
        <sz val="10"/>
        <rFont val="Verdana"/>
        <family val="2"/>
      </rPr>
      <t xml:space="preserve">
1. Quick wins: Conduct regular external and internal penetration tests to identify vulnerabilities and attack vectors that can be used to exploit enterprise systems successfully. Penetration testing should occur from outside the network perimeter (i.e., the Internet or wireless frequencies around an organization) as well as from within its boundaries (i.e., on the internal network) to simulate both outsider and insider attacks.
2. Quick wins: If any user or system accounts are used to perform penetration testing, those accounts should be carefully controlled and monitored to make sure they are only being used for legitimate purposes.
3. Visibility/Attribution: Perform periodic red team exercises to test the readiness of organizations to identify and stop attacks or to respond quickly and effectively.
4. Visibility/Attribution: Ensure that systemic problems discovered in penetration tests and red team exercises are fully tracked and mitigated.
5. Visibility/Attribution: Measure how well the organization has reduced the significant enablers for attackers by setting up automated processes to find:
o Cleartext e-mails and documents with “password” in the filename or body
o Critical network diagrams stored online and in cleartext
o Critical configuration files stored online and in cleartext
o Vulnerability assessment, penetration test reports, and red team finding documents stored online and in cleartext
o Other sensitive information identified by management personnel as critical to the operation of the enterprise during the scoping of a penetration test or red team exercise.
6. Visibility/Attribution: Social engineering should be included within a penetration test. The human element is often the weakest link in an organization and one that attackers often target.
7. Visibility/Attribution: Plan clear goals of the penetration test itself with blended attacks in mind, identifying the goal machine or target asset. Many APT-style attacks deploy multiple vectors, often social engineering combined with web or network exploitation. Red team manual or automated testing that captures pivoted and multi-vector attacks offers a more realistic assessment of security posture and risk to critical assets.
8. Configuration/Hygiene: Use vulnerability scanning and penetration testing tools in concert. The results of vulnerability scanning assessments should be used as a starting point to guide and focus penetration testing efforts.
9. Advanced: Devise a scoring method for determining the results of red team exercises so that results can be compared over time.
10. Advanced: Create a test bed that mimics a production environment for specific penetration tests and red team attacks against elements that are not typically tested in production, such as attacks against supervisory control and data acquisition and other control systems.</t>
    </r>
  </si>
  <si>
    <r>
      <rPr>
        <b/>
        <sz val="10"/>
        <rFont val="Verdana"/>
        <family val="2"/>
      </rPr>
      <t>Control 8:</t>
    </r>
    <r>
      <rPr>
        <sz val="10"/>
        <rFont val="Verdana"/>
        <family val="2"/>
      </rPr>
      <t xml:space="preserve">
1. Quick wins: Ensure that each system is automatically backed up on at least a weekly basis, and more often for systems storing sensitive information. To help ensure the ability to rapidly restore a system from backup, the operating system, application software, and data on a machine should each be included in the overall backup procedure. These three components of a system do not have to be included in the same backup file or use the same backup software. All backup policies should be compliant with any regulatory or official requirements.
2. Quick wins: Data on backup media should be tested on a regular basis by performing a data restoration process to ensure that the backup is properly working.
3. Quick wins: Key personal should be trained on both the backup and restoration processes. To be ready in case a major incident occurs, alternative personnel should also be trained on the restoration process just in case the primary IT point of contact is not available.
4. Configuration/Hygiene: Ensure that backups are properly protected via physical security or encryption when they are stored, as well as when they are moved across the network. This includes remote backups and cloud services.
5. Configuration/Hygiene: Backup media, such as hard drives and tapes, should be stored in physically secure, locked facilities. End-of-life backup media should be securely erased/destroyed.</t>
    </r>
  </si>
  <si>
    <r>
      <rPr>
        <b/>
        <sz val="10"/>
        <rFont val="Verdana"/>
        <family val="2"/>
      </rPr>
      <t>Control 1:</t>
    </r>
    <r>
      <rPr>
        <sz val="10"/>
        <rFont val="Verdana"/>
        <family val="2"/>
      </rPr>
      <t xml:space="preserve">
1. Quick wins: Deploy an automated asset inventory discovery tool and use it to build a preliminary asset inventory of systems connected to an organization’s public and private network(s). Both active tools that scan through network address ranges and passive tools that identify hosts based on analyzing their traffic should be employed.
2. Quick wins: Deploy DHCP Server logging, and utilize a system to improve the asset inventory and help detect unknown systems through this DHCP information.
3. Quick wins: All equipment acquisitions should automatically update the inventory system as new, approved devices are connected to the network. A robust change control process can also be used to validate and approve all new devices.
4. Visibility/Attribution: Maintain an asset inventory of all systems connected to the network and the network devices themselves, recording at least the network addresses, machine name(s), purpose of each system, an asset owner responsible for each device, and the department associated with each device. The inventory should include every
7
system that has an Internet Protocol (IP) address on the network, including but not limited to desktops, laptops, servers, network equipment (routers, switches, firewalls, etc.), printers, storage area networks, Voice Over-IP telephones, multi-homed addresses, virtual addresses, etc. The asset inventory created must also include data on whether the device is a portable and/or personal device. Devices such as mobile phones, tablets, laptops, and other portable electronic devices that store or process data must be identified, regardless of whether or not they are attached to the organization’s network.
5. Configuration/Hygiene: Make sure the asset inventory database is properly protected and a copy stored in a secure location.
6. Configuration/Hygiene: In addition to an inventory of hardware, organizations should develop an inventory of information assets that identifies their critical information and maps critical information to the hardware assets (including servers, workstations, and laptops) on which it is located. A department and individual responsible for each information asset should be identified, recorded, and tracked.
7. Configuration/Hygiene: Deploy network level authentication via 802.1x to limit and control which devices can be connected to the network. 802.1x must be tied into the inventory data to determine authorized vs. unauthorized systems.
8. Configuration/Hygiene: Deploy network access control (NAC) to monitor authorized systems so if attacks occur, the impact can be remediated by moving the untrusted system to a virtual local area network that has minimal access.
9. Configuration/Hygiene: Create separate VLANs for BYOD (bring your own device) systems or other untrusted devices.
10. Advanced: Utilize client certificates to validate and authenticate systems prior to connecting to the private network.</t>
    </r>
  </si>
  <si>
    <r>
      <rPr>
        <b/>
        <sz val="10"/>
        <rFont val="Verdana"/>
        <family val="2"/>
      </rPr>
      <t>Control 18:</t>
    </r>
    <r>
      <rPr>
        <sz val="10"/>
        <rFont val="Verdana"/>
        <family val="2"/>
      </rPr>
      <t xml:space="preserve">
1. Quick wins: Ensure that there are written incident response procedures that include a definition of personnel roles for handling incidents. The procedures should define the phases of incident handling.
2. Quick wins: Assign job titles and duties for handling computer and network incidents to specific individuals.
3. Quick wins: Define management personnel who will support the incident handling process by acting in key decision-making roles.
4. Quick wins: Devise organization-wide standards for the time required for system administrators and other personnel to report anomalous events to the incident handling team, the mechanisms for such reporting, and the kind of information that should be included in the incident notification. This reporting should also include notifying the appropriate Community Emergency Response Team in accordance with all legal or regulatory requirements for involving that organization in computer incidents.
5. Quick wins: Assemble and maintain information on third party contact information to be used to report a security incident (i.e., maintain an e-mail address of security@organization.com or have a web page http://organization.com/security).
6. Quick wins: Publish information for all personnel, including employees and contractors, regarding reporting computer anomalies and incidents to the incident handling team. Such information should be included in routine employee awareness activities.
7. Configuration/Hygiene: Conduct periodic incident scenario sessions for personnel associated with the incident handling team to ensure that they understand current threats and risks, as well as their responsibilities in supporting the incident handling team.</t>
    </r>
  </si>
  <si>
    <r>
      <rPr>
        <b/>
        <sz val="10"/>
        <rFont val="Verdana"/>
        <family val="2"/>
      </rPr>
      <t>Control 6:</t>
    </r>
    <r>
      <rPr>
        <sz val="10"/>
        <rFont val="Verdana"/>
        <family val="2"/>
      </rPr>
      <t xml:space="preserve">
1. Quick wins: Protect web applications by deploying web application firewalls (WAFs) that inspect all traffic flowing to the web application for common web application attacks, including but not limited to cross-site scripting, SQL injection, command injection, and directory traversal attacks. For applications that are not web-based, specific application firewalls should be deployed if such tools are available for the given application type. If the traffic is encrypted, the device should either sit behind the encryption or be capable of decrypting the traffic prior to analysis. If neither option is appropriate, a host-based web application firewall should be deployed.
2. Visibility/Attribution: At a minimum, explicit error checking should be done for all input. Whenever a variable is created in source code, the size and type should be determined. When input is provided by the user it should be verified that it does not exceed the size or the data type of the memory location in which it is stored or moved in the future.
3. Visibility/Attribution: Test in-house-developed and third-party-procured web applications for common security weaknesses using automated remote web application scanners prior to deployment, whenever updates are made to the application and on a regular recurring basis. Organizations should understand how their applications behave under denial of service or resource exhaustion attacks.
4. Visibility/Attribution: System error messages should not be displayed to end-users (output sanitization).
5. Visibility/Attribution: Maintain separate environments for production and nonproduction systems. Developers should not typically have unmonitored access to production environments.
6. Configuration/Hygiene: Test in-house-developed and third-party-procured web and other application software for coding errors and malware insertion, including backdoors, prior to deployment using automated static code analysis software. If source code is not available, these organizations should test compiled code using static binary analysis tools. In particular, input validation and output encoding routines of application software should be carefully reviewed and tested.
7. Configuration/Hygiene: For applications that rely on a database, organizations should conduct a configuration review of both the operating system housing the database and the database software itself, checking settings to ensure that the database system has been hardened using standard hardening templates. All systems that are part of critical business processes should also be tested.
8. Configuration/Hygiene: Ensure that all software development personnel receive training in writing secure code for their specific development environment.
9. Configuration/Hygiene: Sample scripts, libraries, components, compilers, or any other unnecessary code that is not being used by an application should be uninstalled or removed from the system.</t>
    </r>
  </si>
  <si>
    <r>
      <rPr>
        <b/>
        <sz val="10"/>
        <rFont val="Verdana"/>
        <family val="2"/>
      </rPr>
      <t>Control 15:</t>
    </r>
    <r>
      <rPr>
        <sz val="10"/>
        <rFont val="Verdana"/>
        <family val="2"/>
      </rPr>
      <t xml:space="preserve">
1. Quick wins: Any sensitive information should be located on separated VLANS with proper firewall filtering. All communication of sensitive information over less-trusted networks needs to be encrypted.
2. Visibility/Attribution: Establish a multi-level data identification/classification scheme (e.g., a three- or four-tiered scheme with data separated into categories based on the impact of exposure of the data).
3. Visibility/Attribution: Enforce detailed audit logging for access to nonpublic data and special authentication for sensitive data.
4. Configuration/Hygiene: The network should be segmented based on the trust levels of the information stored on the servers. Whenever information flows over a network of lower trust level, the information should be encrypted.
5. Advanced: Host-based data loss prevention (DLP) should be used to enforce ACLs even when data is copied off a server. In most organizations, access to the data is controlled by ACLs that are implemented on the server. Once the data have been copied to a desktop system, the ACLs are no longer enforced and the users can send the data to whomever they want.</t>
    </r>
  </si>
  <si>
    <r>
      <rPr>
        <b/>
        <sz val="10"/>
        <rFont val="Verdana"/>
        <family val="2"/>
      </rPr>
      <t>Control 16:</t>
    </r>
    <r>
      <rPr>
        <sz val="10"/>
        <rFont val="Verdana"/>
        <family val="2"/>
      </rPr>
      <t xml:space="preserve">
1. Quick wins: Review all system accounts and disable any account that cannot be associated with a business process and owner.
2. Quick wins: All accounts should have an expiration date associated with the account.
3. Quick wins: Systems should automatically create a report on a daily basis that includes a list of locked-out accounts, disabled accounts, accounts with passwords that exceed the maximum password age, and accounts with passwords that never expire. This list should be sent to the associated system administrator in a secure fashion.
4. Quick wins: Establish and follow a process for revoking system access by disabling accounts immediately upon termination of an employee or contractor.
5. Quick wins: Regularly monitor the use of all accounts, automatically logging off users after a standard period of inactivity.
6. Quick wins: Monitor account usage to determine dormant accounts that have not been used for a given period, such as 45 days, notifying the user or user’s manager of the dormancy. After a longer period, such as 60 days, the account should be disabled.
7. Quick wins: When a dormant account is disabled, any files associated with that account should be encrypted and moved to a secure file server for analysis by security or management personnel.
8. Quick wins: All nonadministrator accounts should be required to have strong passwords that contain letters, numbers, and special characters, be changed at least every 90 days, have a minimal age of one day, and not be allowed to use the previous 15 passwords as a new password. These values can be adjusted based on the specific business needs of the organization.
9. Quick wins: Account lockout should be used and configured such that after a set number of failed login attempts the account is locked for a standard period of time.
10. Visibility/Attribution: On a periodic basis, such as quarterly or at least annually, organizations should require that managers match active employees and contractors with each account belonging to their managed staff. Security or system administrators should then disable accounts that are not assigned to active employees or contractors.
11. Visibility/Attribution: Monitor attempts to access deactivated accounts through audit logging</t>
    </r>
  </si>
  <si>
    <r>
      <rPr>
        <b/>
        <sz val="10"/>
        <rFont val="Verdana"/>
        <family val="2"/>
      </rPr>
      <t>Control 10:</t>
    </r>
    <r>
      <rPr>
        <sz val="10"/>
        <rFont val="Verdana"/>
        <family val="2"/>
      </rPr>
      <t xml:space="preserve">
1. Quick wins: Compare firewall, router, and switch configuration against standard secure configurations defined for each type of network device in use in the organization. The security configuration of such devices should be documented, reviewed, and approved by an organization change control board. Any deviations from the standard configuration or updates to the standard configuration should be documented and approved in a change control system.
2. Quick wins: At network interconnection points—such as Internet gateways, inter-organization connections, and internal network segments with different security controls—implement ingress and egress filtering to allow only those ports and protocols with an explicit and documented business need. All other ports and protocols should be blocked with default-deny rules by firewalls, network-based IPS, and/or routers.
3. Configuration/Hygiene: All new configuration rules beyond a baseline-hardened configuration that allow traffic to flow through network security devices, such as firewalls and network-based IPS, should be documented and recorded in a configuration management system, with a specific business reason for each change, a specific individual’s name responsible for that business need, and an expected duration of the need.
4. Configuration/Hygiene: Network filtering technologies employed between networks with different security levels (firewalls, network-based IPS tools, and routers with access controls lists) should be deployed with capabilities to filter Internet Protocol version 6 (IPv6) traffic. However, if IPv6 is not currently being used it should be disabled. Since many operating systems today ship with IPv6 support activated, filtering technologies need to take it into account.
5. Configuration/Hygiene: Network devices should be managed using two-factor authentication and encrypted sessions.
6. Configuration/Hygiene: The latest stable version of any security-related updates must be installed within 30 days of the update being released from the device vendor.
7. Advanced: The network infrastructure should be managed across network connections that are separated from the business use of that network, relying on separate VLANs or, preferably, on entirely different physical connectivity for management sessions for network devices.</t>
    </r>
  </si>
  <si>
    <r>
      <rPr>
        <b/>
        <sz val="10"/>
        <rFont val="Verdana"/>
        <family val="2"/>
      </rPr>
      <t>Control 11:</t>
    </r>
    <r>
      <rPr>
        <sz val="10"/>
        <rFont val="Verdana"/>
        <family val="2"/>
      </rPr>
      <t xml:space="preserve">
1. Quick wins: Any service that is not needed should be turned off for 30 days and after 30 days uninstalled from the system.
2. Quick wins: Host-based firewalls or port filtering tools should be applied on end systems, with a default-deny rule that drops all traffic except those services and ports that are explicitly allowed.
3. Quick wins: Automated port scans should be performed on a regular basis against all key servers and compared to a known effective baseline. If a change that is not listed on the organization’s approved baseline is discovered, an alert should be generated and reviewed.
4. Quick wins: All services should be kept up to date and any unnecessary components uninstalled and removed from the system.
5. Visibility/Attribution: Any server that is visible from the Internet or an untrusted network should be verified, and if it is not required for business purposes, it should be moved to an internal VLAN and given a private address.
6. Configuration/Hygiene: Services needed for business use across the internal network should be reviewed quarterly via a change control group, and business units should rejustify the business use. Services that are turned on for projects or limited engagements should be turned off when they are no longer needed and properly documented.
7. Configuration/Hygiene: Operate critical services on separate physical or logical host machines, such as DNS, file, mail, web, and database servers.
8. Advanced: Application firewalls should be placed in front of any critical servers to verify and validate the traffic going to the server. Any unauthorized services or traffic should be blocked and an alert generated.</t>
    </r>
  </si>
  <si>
    <r>
      <rPr>
        <b/>
        <sz val="10"/>
        <rFont val="Verdana"/>
        <family val="2"/>
      </rPr>
      <t>Control 13:</t>
    </r>
    <r>
      <rPr>
        <sz val="10"/>
        <rFont val="Verdana"/>
        <family val="2"/>
      </rPr>
      <t xml:space="preserve">
1. Quick wins: Deny communications with (or limit data flow to) known malicious IP addresses (black lists), or limit access only to trusted sites (white lists). Tests can be periodically carried out by sending packets from bogon source IP addresses (unroutable or otherwise unused IP addresses) into the network to verify that they are not transmitted through network perimeters. Lists of bogon addresses are publicly available on the Internet from various sources, and indicate a series of IP addresses that should not be used for legitimate traffic traversing the Internet.
2. Quick wins: On DMZ networks, monitoring systems (which may be built in to the IDS sensors or deployed as a separate technology) should be configured to record at least packet header information, and preferably full packet header and payloads of the traffic destined for or passing through the network border. This traffic should be sent to a
56
properly configured Security Event Information Management (SEIM) or log analytics system so that events can be correlated from all devices on the network.
3. Quick wins: To lower the chance of spoofed e-mail messages, implement the Sender Policy Framework (SPF) by deploying SPF records in DNS and enabling receiver-side verification in mail servers.
4. Visibility/Attribution: Deploy network-based IDS sensors on Internet and extranet DMZ systems and networks that look for unusual attack mechanisms and detect compromise of these systems. These network-based IDS sensors may detect attacks through the use of signatures, network behavior analysis, or other mechanisms to analyze traffic.
5. Visibility/Attribution: Network-based IPS devices should be deployed to compliment IDS by blocking known bad signature or behavior of attacks. As attacks become automated, methods such as IDS typically delay the amount of time it takes for someone to react to an attack. A properly configured network-based IPS can provide automation to block bad traffic.
6. Visibility/Attribution: Design and implement network perimeters so that all outgoing web, file transfer protocol (FTP), and secure shell traffic to the Internet must pass through at least one proxy on a DMZ network. The proxy should support logging individual TCP sessions; blocking specific URLs, domain names, and IP addresses to implement a black list; and applying white lists of allowed sites that can be accessed through the proxy while blocking all other sites. Organizations should force outbound traffic to the Internet through an authenticated proxy server on the enterprise perimeter. Proxies can also be used to encrypt all traffic leaving an organization.
7. Visibility/Attribution: Require all remote login access (including VPN, dial-up, and other forms of access that allow login to internal systems) to use two-factor authentication.
8. Configuration/Hygiene: All devices remotely logging into the internal network should be managed by the enterprise, with remote control of their configuration, installed software, and patch levels.
9. Configuration/Hygiene: Periodically scan for back-channel connections to the Internet that bypass the DMZ, including unauthorized VPN connections and dual-homed hosts connected to the enterprise network and to other networks via wireless, dial-up modems, or other mechanisms.
10. Configuration/Hygiene: To limit access by an insider or malware spreading on an internal network, organizations should devise internal network segmentation schemes to limit traffic to only those services needed for business use across the internal network.
11. Configuration/Hygiene: Develop plans to rapidly deploy filters on internal networks to help stop the spread of malware or an intruder.
12. Advanced: To minimize the impact of an attacker pivoting between compromised systems, only allow DMZ systems to communicate with private network systems via application proxies or application-aware firewalls over approved channels
13. Advanced: To help identify covert channels exfiltrating data through a firewall, built-in firewall session tracking mechanisms included in many commercial firewalls should be configured to identify TCP sessions that last an unusually long time for the given organization and firewall device, alerting personnel about the source and destination addresses associated with these long sessions.
14. Advanced: Deploy NetFlow collection and analysis to DMZ network flows to detect anomalous activity.</t>
    </r>
  </si>
  <si>
    <r>
      <rPr>
        <b/>
        <sz val="10"/>
        <rFont val="Verdana"/>
        <family val="2"/>
      </rPr>
      <t>Control 4:</t>
    </r>
    <r>
      <rPr>
        <sz val="10"/>
        <rFont val="Verdana"/>
        <family val="2"/>
      </rPr>
      <t xml:space="preserve">
1. Quick wins: Run automated vulnerability scanning tools against all systems on their networks on a weekly or more frequent basis using a SCAP-validated vulnerability scanner that looks for both code-based vulnerabilities (CVE) and configuration-based vulnerabilities (CCE). Where feasible, vulnerability scanning should occur on a daily basis using an up-to-date vulnerability scanning tool. Any vulnerability identified should be remediated in a timely manner, with critical vulnerabilities fixed within 48 hours.
2. Quick wins: Event logs should be correlated with information from vulnerability scans to fulfill two goals. First, personnel should verify that the activity of the regular vulnerability scanning tools themselves is logged. Second, personnel should be able to correlate attack detection events with earlier vulnerability scanning results to determine whether the given exploit was used against a target known to be vulnerable.
3. Quick wins: Utilize a dedicated account for authenticated vulnerability scans. The scanning account should not be used for any other administrative activities and tied to specific IP addresses. Ensure only authorized employees have access to the vulnerability management user interface and that roles are applied to each user.
4. Quick wins: Subscribe to vulnerability intelligence services in order to stay aware of emerging exposures.
5. Visibility/Attribution: Deploy automated patch management tools and software update tools for operating system and software/applications on all systems for which such tools are available and safe. Patches should be applied to all systems, even systems that are properly air gapped.
6. Visibility/Attribution: Carefully monitor logs associated with any scanning activity and associated administrator accounts to ensure that all scanning activity and associated access via the privileged account is limited to the timeframes of legitimate scans.
7. Configuration/Hygiene: In addition to unauthenticated vulnerability scanning, organizations should ensure that all vulnerability scanning is performed in authenticated mode either with agents running locally on each end system to analyze the security configuration or with remote scanners that are given administrative rights on the system being tested.
8. Configuration/Hygiene: Compare the results from back-to-back vulnerability scans to verify that vulnerabilities were addressed either by patching, implementing a compensating control, or documenting and accepting a reasonable business risk. Such acceptance of business risks for existing vulnerabilities should be periodically reviewed to determine if newer compensating controls or subsequent patches can address vulnerabilities that were previously accepted, or if conditions have changed increasing the risk.
9. Configuration/Hygiene: Vulnerability scanning tools should be tuned to compare services that are listening on each machine against a list of authorized services. The tools should be further tuned to identify changes over time on systems for both authorized and unauthorized services.
10. Configuration/Hygiene: Measure the delay in patching new vulnerabilities and ensure that the delay is equal to or less than the benchmarks set forth by the organization. Alternative countermeasures should be considered if patches are not available.
11. Configuration/Hygiene: Critical patches must be evaluated in a test environment before being pushed into production on enterprise systems. If such patches break critical business applications on test machines, the organization must devise other mitigating controls that block exploitation on systems where the patch cannot be deployed because of its impact on business functionality.
12. Configuration/Hygiene: Address the most damaging vulnerabilities first. Prioritize the vulnerable assets based on both the technical and organization-specific business risks. An industry-wide or corporate-wide vulnerability ranking may be inadequate to prioritize which specific assets to address first. A phased rollout can be used to minimize the impact to the organization.</t>
    </r>
  </si>
  <si>
    <r>
      <rPr>
        <b/>
        <sz val="10"/>
        <rFont val="Verdana"/>
        <family val="2"/>
      </rPr>
      <t>Configuration Management</t>
    </r>
    <r>
      <rPr>
        <sz val="10"/>
        <rFont val="Verdana"/>
        <family val="2"/>
      </rPr>
      <t>: Ensure that all configuration items are appropriately secured and security risks minimised by ensuring the enterprise's awareness of its IT-related assets and licenses.</t>
    </r>
  </si>
  <si>
    <r>
      <t xml:space="preserve">Determine technological direction: </t>
    </r>
    <r>
      <rPr>
        <sz val="10"/>
        <rFont val="Verdana"/>
        <family val="2"/>
      </rPr>
      <t>Provide stable, effective and secure technological solutions enterprise wide to enable timely response to business requirements and changes in law and regulations, industry and technology developments.</t>
    </r>
  </si>
  <si>
    <r>
      <rPr>
        <b/>
        <sz val="10"/>
        <rFont val="Verdana"/>
        <family val="2"/>
      </rPr>
      <t>Control 17:</t>
    </r>
    <r>
      <rPr>
        <sz val="10"/>
        <rFont val="Verdana"/>
        <family val="2"/>
      </rPr>
      <t xml:space="preserve">
1. Quick wins: Deploy approved hard drive encryption software to mobile devices and systems that hold sensitive data.
2. Visibility/Attribution: Deploy an automated tool on network perimeters that monitors for certain sensitive information (i.e., personally identifiable information), keywords, and other document characteristics to discover unauthorized attempts to exfiltrate data across network boundaries and block such transfers while alerting information security personnel.
3. Visibility/Attribution: Conduct periodic scans of server machines using automated tools to determine whether sensitive data (i.e., personally identifiable information, health, credit card, and classified information) is present on the system in clear text. These tools, which search for patterns that indicate the presence of sensitive information, can help identify if a business or technical process is leaving behind or otherwise leaking sensitive information.
4. Configuration/Hygiene: Data should be moved between networks using secure, authenticated, and encrypted mechanisms.
5. Configuration/Hygiene: If there is no business need for supporting such devices, organizations should configure systems so that they will not write data to USB tokens or USB hard drives. If such devices are required, enterprise software should be used that can configure systems to allow only specific USB devices (based on serial number or other unique property) to be accessed, and that can automatically encrypt all data placed on such devices. An inventory of all authorized devices must be maintained.
6. Configuration/Hygiene: Use network-based DLP solutions to monitor and control the flow of data within the network. Any anomalies that exceed the normal traffic patterns should be noted and appropriate action taken to address them.
7. Advanced: Monitor all traffic leaving the organization and detect any unauthorized use of encryption. Attackers often use an encrypted channel to bypass network security devices. Therefore it is essential that organizations be able to detect rogue connections, terminate the connection, and remediate the infected system.
8. Advanced: Block access to known file transfer and e-mail exfiltration websites.</t>
    </r>
  </si>
  <si>
    <r>
      <t xml:space="preserve">Budget of Information Security Department in the </t>
    </r>
    <r>
      <rPr>
        <b/>
        <sz val="10"/>
        <rFont val="Arial"/>
        <family val="2"/>
      </rPr>
      <t>previous</t>
    </r>
    <r>
      <rPr>
        <sz val="10"/>
        <rFont val="Arial"/>
        <family val="2"/>
      </rPr>
      <t xml:space="preserve"> year.</t>
    </r>
  </si>
  <si>
    <r>
      <t xml:space="preserve">% audit capacity in the </t>
    </r>
    <r>
      <rPr>
        <b/>
        <sz val="10"/>
        <rFont val="Arial"/>
        <family val="2"/>
      </rPr>
      <t>previous</t>
    </r>
    <r>
      <rPr>
        <sz val="10"/>
        <rFont val="Arial"/>
        <family val="2"/>
      </rPr>
      <t xml:space="preserve"> year spent on IT audit compared to total audit capacity</t>
    </r>
  </si>
  <si>
    <t>1 - Ad hoc, initial</t>
  </si>
  <si>
    <t>Perform the Self assessment</t>
  </si>
  <si>
    <t>1 - Initial/ad hoc</t>
  </si>
  <si>
    <t>2 - Repeatable but intuitive</t>
  </si>
  <si>
    <t>3 - Defined</t>
  </si>
  <si>
    <t>4 - Managed and measurable</t>
  </si>
  <si>
    <t>5 - Optimised</t>
  </si>
  <si>
    <t>0 - Non-existent</t>
  </si>
  <si>
    <t># controls ML &gt; 4</t>
  </si>
  <si>
    <t>% controls ML = 5</t>
  </si>
  <si>
    <t>DNB Framework Information Security</t>
  </si>
  <si>
    <r>
      <t xml:space="preserve">Fill in the Maturity Assessment for the items (see the green sheets like </t>
    </r>
    <r>
      <rPr>
        <b/>
        <sz val="10"/>
        <rFont val="Verdana"/>
        <family val="2"/>
      </rPr>
      <t>Strategy&amp;Policies</t>
    </r>
    <r>
      <rPr>
        <sz val="10"/>
        <rFont val="Verdana"/>
        <family val="2"/>
      </rPr>
      <t xml:space="preserve">) in scope.
Start from the </t>
    </r>
    <r>
      <rPr>
        <b/>
        <sz val="10"/>
        <rFont val="Verdana"/>
        <family val="2"/>
      </rPr>
      <t xml:space="preserve">Assessment summary </t>
    </r>
    <r>
      <rPr>
        <sz val="10"/>
        <rFont val="Verdana"/>
        <family val="2"/>
      </rPr>
      <t xml:space="preserve">sheet and click on the items to be assessed to navigate to its detailed Maturity Assessment sheet.
Some advice on the assessment components:
For every operational maturity level (0 to 5 or 'not applicable'):
- The CMM statements are split into single sentences.
- Every control has ' </t>
    </r>
    <r>
      <rPr>
        <b/>
        <sz val="10"/>
        <rFont val="Verdana"/>
        <family val="2"/>
      </rPr>
      <t xml:space="preserve">Points to consider' </t>
    </r>
    <r>
      <rPr>
        <sz val="10"/>
        <rFont val="Verdana"/>
        <family val="2"/>
      </rPr>
      <t xml:space="preserve">which provide guidance for the scoring. These points to consider can be found in a separate document.
- The user has to indicate to what degree he/she agrees with each statement about the specific control, using the following </t>
    </r>
    <r>
      <rPr>
        <b/>
        <sz val="10"/>
        <rFont val="Verdana"/>
        <family val="2"/>
      </rPr>
      <t>six</t>
    </r>
    <r>
      <rPr>
        <sz val="10"/>
        <rFont val="Verdana"/>
        <family val="2"/>
      </rPr>
      <t xml:space="preserve"> scales:</t>
    </r>
  </si>
  <si>
    <r>
      <t xml:space="preserve">The maturity levels are:
• 0 Control is: </t>
    </r>
    <r>
      <rPr>
        <b/>
        <sz val="10"/>
        <rFont val="Verdana"/>
        <family val="2"/>
      </rPr>
      <t>Non-existent</t>
    </r>
    <r>
      <rPr>
        <sz val="10"/>
        <rFont val="Verdana"/>
        <family val="2"/>
      </rPr>
      <t xml:space="preserve"> - No documentation. There is no awareness or attention for certain control.
• 1 Control is: </t>
    </r>
    <r>
      <rPr>
        <b/>
        <sz val="10"/>
        <rFont val="Verdana"/>
        <family val="2"/>
      </rPr>
      <t>Initial/ad hoc</t>
    </r>
    <r>
      <rPr>
        <sz val="10"/>
        <rFont val="Verdana"/>
        <family val="2"/>
      </rPr>
      <t xml:space="preserve"> - Control is (partly) defined, but performed in an inconsistent way. The way of execution is depending on individuals.
• 2 Control is: </t>
    </r>
    <r>
      <rPr>
        <b/>
        <sz val="10"/>
        <rFont val="Verdana"/>
        <family val="2"/>
      </rPr>
      <t>Repeatable but intuitive</t>
    </r>
    <r>
      <rPr>
        <sz val="10"/>
        <rFont val="Verdana"/>
        <family val="2"/>
      </rPr>
      <t xml:space="preserve"> - Control is in place and executed in a structured and consistent, but informal way.
• 3 Control is: </t>
    </r>
    <r>
      <rPr>
        <b/>
        <sz val="10"/>
        <rFont val="Verdana"/>
        <family val="2"/>
      </rPr>
      <t>Defined</t>
    </r>
    <r>
      <rPr>
        <sz val="10"/>
        <rFont val="Verdana"/>
        <family val="2"/>
      </rPr>
      <t xml:space="preserve"> - Control is documented, executed in a structured and formalized way. Execution of the control can be proved.
• 4 Control is: </t>
    </r>
    <r>
      <rPr>
        <b/>
        <sz val="10"/>
        <rFont val="Verdana"/>
        <family val="2"/>
      </rPr>
      <t>Managed and measurable</t>
    </r>
    <r>
      <rPr>
        <sz val="10"/>
        <rFont val="Verdana"/>
        <family val="2"/>
      </rPr>
      <t xml:space="preserve"> - The effectiveness of the control is periodically assessed and improved when necessary. This assessment is documented.
• 5 Control is: </t>
    </r>
    <r>
      <rPr>
        <b/>
        <sz val="10"/>
        <rFont val="Verdana"/>
        <family val="2"/>
      </rPr>
      <t>Optimised</t>
    </r>
    <r>
      <rPr>
        <sz val="10"/>
        <rFont val="Verdana"/>
        <family val="2"/>
      </rPr>
      <t xml:space="preserve"> - An enterprise wide risk and control programme provides continuous and effective control and risk issues resolution.
•  Control is: </t>
    </r>
    <r>
      <rPr>
        <b/>
        <sz val="10"/>
        <rFont val="Verdana"/>
        <family val="2"/>
      </rPr>
      <t>Not applicable</t>
    </r>
    <r>
      <rPr>
        <sz val="10"/>
        <rFont val="Verdana"/>
        <family val="2"/>
      </rPr>
      <t xml:space="preserve"> - Control is for this organisation not applicable. 
When compensating controls exist for a specific control, apply the score of this compensation control to this specific control and put a remark in the comments field.</t>
    </r>
  </si>
  <si>
    <t>• Enquire whether and confirm that a hierarchical set of policies, standards and procedures have been created and align with the Information security strategy and control environment.
• Enquire whether and confirm that specific policies exist on relevant key topics, such as quality, security (including secure coding), confidentiality, internal controls, ethics and intellectual property rights.
• Enquire whether and confirm that a policy update process has been defined that requires, at minimum, annual reviews.
• Enquire whether and confirm that procedures are in place to track compliance and define consequences of non-compliance.
• Enquire whether and confirm that accountability has been defined and documented for formulating, developing, documenting, ratifying, disseminating and controlling policies to ensure that all elements of the policy management process have been assigned to accountable individuals.</t>
  </si>
  <si>
    <t>EDM03.02 Direct Risk Management
APO01.03 Maintain the enablers of the management system</t>
  </si>
  <si>
    <t>Cobit 4.1</t>
  </si>
  <si>
    <r>
      <t>Personnel clearance procedures:</t>
    </r>
    <r>
      <rPr>
        <sz val="10"/>
        <rFont val="Verdana"/>
        <family val="2"/>
      </rPr>
      <t xml:space="preserve"> Background checks are included in the IT recruitment process. The extent and frequency of periodic reviews of these checks are dependent on the sensitivity and/or criticality of the function and are applied for employees, contractors and vendors.</t>
    </r>
  </si>
  <si>
    <t>ISO - 12.5 control social engineering:
Security awareness and training, including regular updating of relevant knowledge and learning are an important element for countering social engineering attacks.
As part of an organization’s Cybersecurity program, employees and third-parties contractors should be required to undergo a minimum number of hours of awareness training in order to ensure that they are aware of their roles and responsibilities in the Cyberspace, and technical controls that they should implement as individuals using the Cyberspace. In addition, as part of the program to counter social engineering attacks, such awareness training should include contents such as the following:
a) The latest threats and forms of social engineering attacks, for example, how phishing has evolved from fake websites alone to a combination of Spam, Cross Site Scripting, and SQL Injection attacks.
b) How individual and corporate information can be stolen and manipulated through social engineering attacks, providing understanding on how attackers can take advantage of human nature, such as a tendency to comply to requests that are made with authority (even though it can be unreal), friendly demeanor, posing as a victim, and reciprocation by first giving something of value or help.
c) What information needs to be protected and how to protect it, in accordance with the information security policy.
d) When to report or escalate a suspected event or malicious application to approach authorities or response agency, and information on these contacts available. Organizations providing Cyberspace applications and services online should provide awareness materials to subscribers or consumers covering the above contents within the context of their applications or services.</t>
  </si>
  <si>
    <t>BAI08.01 Nurture and facilitate a knowledge-sharing culture.
BAI08.02 Identify and classify sources of information
BAI08.03 Organise and contextualise information into knowledge
BAI08.04 Use and share knowledge</t>
  </si>
  <si>
    <t>BAI10.01-02 Establish and maintain a configuration model
Establish and maintain a configuration repository and baseline
BAI10.04 Produce status and configuration reports
DSS02.01 Define incident and service request classification schemes</t>
  </si>
  <si>
    <t>&lt;Bank, Verzekeraar, Pensioenfonds, PUO, Betaalinstelling,  Beleggingsonderneming, …...&gt;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</si>
</sst>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0"/>
      <name val="Arial"/>
      <family val="2"/>
    </font>
    <font>
      <sz val="10"/>
      <name val="Verdana"/>
      <family val="2"/>
    </font>
    <font>
      <b/>
      <sz val="16"/>
      <name val="Verdana"/>
      <family val="2"/>
    </font>
    <font>
      <b/>
      <sz val="10"/>
      <name val="Verdana"/>
      <family val="2"/>
    </font>
    <font>
      <sz val="12"/>
      <name val="Verdana"/>
      <family val="2"/>
    </font>
    <font>
      <b/>
      <sz val="10"/>
      <color indexed="12"/>
      <name val="Verdana"/>
      <family val="2"/>
    </font>
    <font>
      <b/>
      <sz val="10"/>
      <color indexed="9"/>
      <name val="Arial"/>
      <family val="2"/>
    </font>
    <font>
      <b/>
      <sz val="14"/>
      <name val="Verdana"/>
      <family val="2"/>
    </font>
    <font>
      <b/>
      <sz val="10"/>
      <color indexed="9"/>
      <name val="Verdana"/>
      <family val="2"/>
    </font>
    <font>
      <b/>
      <sz val="10"/>
      <name val="Arial"/>
      <family val="2"/>
    </font>
    <font>
      <i/>
      <sz val="10"/>
      <name val="Arial"/>
      <family val="2"/>
    </font>
    <font>
      <sz val="10"/>
      <name val="Verdana"/>
      <family val="2"/>
      <charset val="1"/>
    </font>
    <font>
      <b/>
      <sz val="10"/>
      <color indexed="9"/>
      <name val="Verdana"/>
      <family val="2"/>
      <charset val="1"/>
    </font>
    <font>
      <sz val="9"/>
      <name val="Verdana"/>
      <family val="2"/>
    </font>
    <font>
      <sz val="18"/>
      <color indexed="10"/>
      <name val="Arial"/>
      <family val="2"/>
    </font>
    <font>
      <u/>
      <sz val="8.1999999999999993"/>
      <color indexed="12"/>
      <name val="Arial"/>
      <family val="2"/>
    </font>
    <font>
      <sz val="8"/>
      <name val="Arial"/>
      <family val="2"/>
    </font>
    <font>
      <sz val="10"/>
      <name val="Arial"/>
      <family val="2"/>
    </font>
    <font>
      <b/>
      <sz val="10"/>
      <color indexed="12"/>
      <name val="Arial"/>
      <family val="2"/>
    </font>
    <font>
      <b/>
      <sz val="12"/>
      <name val="Verdana"/>
      <family val="2"/>
    </font>
    <font>
      <sz val="10"/>
      <color indexed="18"/>
      <name val="Verdana"/>
      <family val="2"/>
    </font>
    <font>
      <sz val="9"/>
      <color indexed="81"/>
      <name val="Tahoma"/>
      <family val="2"/>
    </font>
    <font>
      <b/>
      <sz val="9"/>
      <color indexed="81"/>
      <name val="Tahoma"/>
      <family val="2"/>
    </font>
    <font>
      <sz val="9"/>
      <color indexed="81"/>
      <name val="Tahoma"/>
      <charset val="1"/>
    </font>
    <font>
      <b/>
      <sz val="9"/>
      <color indexed="81"/>
      <name val="Tahoma"/>
      <charset val="1"/>
    </font>
  </fonts>
  <fills count="15">
    <fill>
      <patternFill patternType="none"/>
    </fill>
    <fill>
      <patternFill patternType="gray125"/>
    </fill>
    <fill>
      <patternFill patternType="solid">
        <fgColor indexed="30"/>
        <bgColor indexed="21"/>
      </patternFill>
    </fill>
    <fill>
      <patternFill patternType="solid">
        <fgColor indexed="22"/>
        <bgColor indexed="31"/>
      </patternFill>
    </fill>
    <fill>
      <patternFill patternType="solid">
        <fgColor indexed="22"/>
        <bgColor indexed="64"/>
      </patternFill>
    </fill>
    <fill>
      <patternFill patternType="solid">
        <fgColor indexed="23"/>
        <bgColor indexed="55"/>
      </patternFill>
    </fill>
    <fill>
      <patternFill patternType="solid">
        <fgColor indexed="44"/>
        <bgColor indexed="31"/>
      </patternFill>
    </fill>
    <fill>
      <patternFill patternType="solid">
        <fgColor indexed="55"/>
        <bgColor indexed="23"/>
      </patternFill>
    </fill>
    <fill>
      <patternFill patternType="solid">
        <fgColor indexed="54"/>
        <bgColor indexed="23"/>
      </patternFill>
    </fill>
    <fill>
      <patternFill patternType="solid">
        <fgColor indexed="27"/>
        <bgColor indexed="41"/>
      </patternFill>
    </fill>
    <fill>
      <patternFill patternType="solid">
        <fgColor indexed="31"/>
        <bgColor indexed="22"/>
      </patternFill>
    </fill>
    <fill>
      <patternFill patternType="solid">
        <fgColor indexed="42"/>
        <bgColor indexed="27"/>
      </patternFill>
    </fill>
    <fill>
      <patternFill patternType="solid">
        <fgColor theme="3" tint="0.79998168889431442"/>
        <bgColor indexed="64"/>
      </patternFill>
    </fill>
    <fill>
      <patternFill patternType="solid">
        <fgColor rgb="FFFF0000"/>
        <bgColor indexed="31"/>
      </patternFill>
    </fill>
    <fill>
      <patternFill patternType="solid">
        <fgColor rgb="FFFF0000"/>
        <bgColor indexed="23"/>
      </patternFill>
    </fill>
  </fills>
  <borders count="100">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left style="thin">
        <color indexed="8"/>
      </left>
      <right style="thin">
        <color indexed="9"/>
      </right>
      <top style="thin">
        <color indexed="8"/>
      </top>
      <bottom style="thin">
        <color indexed="8"/>
      </bottom>
      <diagonal/>
    </border>
    <border>
      <left style="thin">
        <color indexed="9"/>
      </left>
      <right style="thin">
        <color indexed="9"/>
      </right>
      <top style="thin">
        <color indexed="9"/>
      </top>
      <bottom/>
      <diagonal/>
    </border>
    <border>
      <left style="thin">
        <color indexed="9"/>
      </left>
      <right/>
      <top/>
      <bottom style="thin">
        <color indexed="9"/>
      </bottom>
      <diagonal/>
    </border>
    <border>
      <left style="thin">
        <color indexed="9"/>
      </left>
      <right style="thin">
        <color indexed="9"/>
      </right>
      <top/>
      <bottom/>
      <diagonal/>
    </border>
    <border>
      <left/>
      <right/>
      <top style="thin">
        <color indexed="9"/>
      </top>
      <bottom style="thin">
        <color indexed="9"/>
      </bottom>
      <diagonal/>
    </border>
    <border>
      <left style="thin">
        <color indexed="8"/>
      </left>
      <right style="thin">
        <color indexed="9"/>
      </right>
      <top style="thin">
        <color indexed="8"/>
      </top>
      <bottom style="thin">
        <color indexed="9"/>
      </bottom>
      <diagonal/>
    </border>
    <border>
      <left style="thin">
        <color indexed="9"/>
      </left>
      <right style="thin">
        <color indexed="8"/>
      </right>
      <top style="thin">
        <color indexed="8"/>
      </top>
      <bottom style="thin">
        <color indexed="9"/>
      </bottom>
      <diagonal/>
    </border>
    <border>
      <left style="thin">
        <color indexed="8"/>
      </left>
      <right style="thin">
        <color indexed="9"/>
      </right>
      <top/>
      <bottom style="thin">
        <color indexed="9"/>
      </bottom>
      <diagonal/>
    </border>
    <border>
      <left style="thin">
        <color indexed="9"/>
      </left>
      <right style="thin">
        <color indexed="8"/>
      </right>
      <top/>
      <bottom style="thin">
        <color indexed="9"/>
      </bottom>
      <diagonal/>
    </border>
    <border>
      <left style="thin">
        <color indexed="8"/>
      </left>
      <right style="thin">
        <color indexed="9"/>
      </right>
      <top style="thin">
        <color indexed="9"/>
      </top>
      <bottom style="thin">
        <color indexed="9"/>
      </bottom>
      <diagonal/>
    </border>
    <border>
      <left style="thin">
        <color indexed="9"/>
      </left>
      <right style="thin">
        <color indexed="8"/>
      </right>
      <top style="thin">
        <color indexed="9"/>
      </top>
      <bottom style="thin">
        <color indexed="9"/>
      </bottom>
      <diagonal/>
    </border>
    <border>
      <left style="thin">
        <color indexed="8"/>
      </left>
      <right style="thin">
        <color indexed="9"/>
      </right>
      <top style="thin">
        <color indexed="9"/>
      </top>
      <bottom/>
      <diagonal/>
    </border>
    <border>
      <left style="thin">
        <color indexed="9"/>
      </left>
      <right style="thin">
        <color indexed="8"/>
      </right>
      <top style="thin">
        <color indexed="9"/>
      </top>
      <bottom/>
      <diagonal/>
    </border>
    <border>
      <left style="thin">
        <color indexed="8"/>
      </left>
      <right style="thin">
        <color indexed="9"/>
      </right>
      <top style="thin">
        <color indexed="9"/>
      </top>
      <bottom style="thin">
        <color indexed="8"/>
      </bottom>
      <diagonal/>
    </border>
    <border>
      <left style="thin">
        <color indexed="9"/>
      </left>
      <right style="thin">
        <color indexed="8"/>
      </right>
      <top style="thin">
        <color indexed="9"/>
      </top>
      <bottom style="thin">
        <color indexed="8"/>
      </bottom>
      <diagonal/>
    </border>
    <border>
      <left/>
      <right style="thin">
        <color indexed="9"/>
      </right>
      <top style="thin">
        <color indexed="9"/>
      </top>
      <bottom/>
      <diagonal/>
    </border>
    <border>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
      <left style="thin">
        <color indexed="64"/>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style="thin">
        <color indexed="64"/>
      </left>
      <right style="thin">
        <color indexed="9"/>
      </right>
      <top/>
      <bottom style="thin">
        <color indexed="9"/>
      </bottom>
      <diagonal/>
    </border>
    <border>
      <left style="thin">
        <color indexed="9"/>
      </left>
      <right style="thin">
        <color indexed="64"/>
      </right>
      <top/>
      <bottom style="thin">
        <color indexed="9"/>
      </bottom>
      <diagonal/>
    </border>
    <border>
      <left style="thin">
        <color indexed="64"/>
      </left>
      <right style="thin">
        <color indexed="9"/>
      </right>
      <top style="thin">
        <color indexed="9"/>
      </top>
      <bottom style="thin">
        <color indexed="9"/>
      </bottom>
      <diagonal/>
    </border>
    <border>
      <left style="thin">
        <color indexed="9"/>
      </left>
      <right style="thin">
        <color indexed="64"/>
      </right>
      <top style="thin">
        <color indexed="9"/>
      </top>
      <bottom style="thin">
        <color indexed="9"/>
      </bottom>
      <diagonal/>
    </border>
    <border>
      <left style="thin">
        <color indexed="64"/>
      </left>
      <right style="thin">
        <color indexed="9"/>
      </right>
      <top style="thin">
        <color indexed="9"/>
      </top>
      <bottom/>
      <diagonal/>
    </border>
    <border>
      <left style="thin">
        <color indexed="9"/>
      </left>
      <right style="thin">
        <color indexed="64"/>
      </right>
      <top style="thin">
        <color indexed="9"/>
      </top>
      <bottom/>
      <diagonal/>
    </border>
    <border>
      <left style="thin">
        <color indexed="64"/>
      </left>
      <right/>
      <top style="thin">
        <color indexed="9"/>
      </top>
      <bottom/>
      <diagonal/>
    </border>
    <border>
      <left style="thin">
        <color indexed="64"/>
      </left>
      <right/>
      <top style="thin">
        <color indexed="9"/>
      </top>
      <bottom style="thin">
        <color indexed="64"/>
      </bottom>
      <diagonal/>
    </border>
    <border>
      <left style="thin">
        <color indexed="9"/>
      </left>
      <right style="thin">
        <color indexed="64"/>
      </right>
      <top style="thin">
        <color indexed="9"/>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9"/>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9"/>
      </bottom>
      <diagonal/>
    </border>
    <border>
      <left style="medium">
        <color indexed="64"/>
      </left>
      <right style="thin">
        <color indexed="9"/>
      </right>
      <top style="thin">
        <color indexed="9"/>
      </top>
      <bottom style="thin">
        <color indexed="9"/>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9"/>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9"/>
      </top>
      <bottom style="thin">
        <color indexed="9"/>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9"/>
      </top>
      <bottom style="medium">
        <color indexed="64"/>
      </bottom>
      <diagonal/>
    </border>
    <border>
      <left style="thin">
        <color indexed="9"/>
      </left>
      <right style="medium">
        <color indexed="64"/>
      </right>
      <top style="thin">
        <color indexed="9"/>
      </top>
      <bottom style="thin">
        <color indexed="9"/>
      </bottom>
      <diagonal/>
    </border>
    <border>
      <left style="medium">
        <color indexed="64"/>
      </left>
      <right style="thin">
        <color indexed="9"/>
      </right>
      <top style="thin">
        <color indexed="9"/>
      </top>
      <bottom/>
      <diagonal/>
    </border>
    <border>
      <left style="medium">
        <color indexed="64"/>
      </left>
      <right style="medium">
        <color indexed="64"/>
      </right>
      <top style="thin">
        <color indexed="64"/>
      </top>
      <bottom/>
      <diagonal/>
    </border>
    <border>
      <left style="medium">
        <color indexed="64"/>
      </left>
      <right style="thin">
        <color indexed="9"/>
      </right>
      <top style="thin">
        <color indexed="9"/>
      </top>
      <bottom style="medium">
        <color indexed="64"/>
      </bottom>
      <diagonal/>
    </border>
    <border>
      <left style="medium">
        <color indexed="64"/>
      </left>
      <right style="thin">
        <color indexed="9"/>
      </right>
      <top style="medium">
        <color indexed="64"/>
      </top>
      <bottom style="thin">
        <color indexed="9"/>
      </bottom>
      <diagonal/>
    </border>
    <border>
      <left style="thin">
        <color indexed="9"/>
      </left>
      <right style="thin">
        <color indexed="9"/>
      </right>
      <top style="medium">
        <color indexed="64"/>
      </top>
      <bottom style="thin">
        <color indexed="9"/>
      </bottom>
      <diagonal/>
    </border>
    <border>
      <left style="thin">
        <color indexed="9"/>
      </left>
      <right style="thin">
        <color indexed="9"/>
      </right>
      <top style="thin">
        <color indexed="9"/>
      </top>
      <bottom style="medium">
        <color indexed="64"/>
      </bottom>
      <diagonal/>
    </border>
    <border>
      <left style="medium">
        <color indexed="8"/>
      </left>
      <right style="thin">
        <color indexed="9"/>
      </right>
      <top style="medium">
        <color indexed="8"/>
      </top>
      <bottom/>
      <diagonal/>
    </border>
    <border>
      <left style="medium">
        <color indexed="64"/>
      </left>
      <right/>
      <top/>
      <bottom/>
      <diagonal/>
    </border>
    <border>
      <left style="medium">
        <color indexed="64"/>
      </left>
      <right/>
      <top style="medium">
        <color indexed="64"/>
      </top>
      <bottom/>
      <diagonal/>
    </border>
    <border>
      <left/>
      <right/>
      <top style="medium">
        <color indexed="64"/>
      </top>
      <bottom style="thin">
        <color indexed="9"/>
      </bottom>
      <diagonal/>
    </border>
    <border>
      <left style="medium">
        <color indexed="64"/>
      </left>
      <right/>
      <top/>
      <bottom style="medium">
        <color indexed="64"/>
      </bottom>
      <diagonal/>
    </border>
    <border>
      <left/>
      <right/>
      <top style="thin">
        <color indexed="9"/>
      </top>
      <bottom style="medium">
        <color indexed="64"/>
      </bottom>
      <diagonal/>
    </border>
    <border>
      <left style="thin">
        <color indexed="8"/>
      </left>
      <right style="thin">
        <color indexed="4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9"/>
      </right>
      <top/>
      <bottom style="thin">
        <color indexed="9"/>
      </bottom>
      <diagonal/>
    </border>
    <border>
      <left/>
      <right style="thin">
        <color indexed="9"/>
      </right>
      <top/>
      <bottom/>
      <diagonal/>
    </border>
    <border>
      <left/>
      <right/>
      <top/>
      <bottom style="thin">
        <color indexed="9"/>
      </bottom>
      <diagonal/>
    </border>
    <border>
      <left/>
      <right style="thin">
        <color indexed="64"/>
      </right>
      <top style="thin">
        <color indexed="9"/>
      </top>
      <bottom style="medium">
        <color indexed="64"/>
      </bottom>
      <diagonal/>
    </border>
    <border>
      <left style="thin">
        <color indexed="9"/>
      </left>
      <right/>
      <top style="thin">
        <color indexed="8"/>
      </top>
      <bottom style="thin">
        <color indexed="8"/>
      </bottom>
      <diagonal/>
    </border>
    <border>
      <left/>
      <right/>
      <top style="thin">
        <color indexed="8"/>
      </top>
      <bottom style="thin">
        <color indexed="8"/>
      </bottom>
      <diagonal/>
    </border>
    <border>
      <left style="thin">
        <color indexed="9"/>
      </left>
      <right style="thin">
        <color indexed="9"/>
      </right>
      <top style="thin">
        <color indexed="8"/>
      </top>
      <bottom style="thin">
        <color indexed="9"/>
      </bottom>
      <diagonal/>
    </border>
    <border>
      <left style="thin">
        <color indexed="9"/>
      </left>
      <right/>
      <top style="thin">
        <color indexed="9"/>
      </top>
      <bottom/>
      <diagonal/>
    </border>
    <border>
      <left style="thin">
        <color indexed="9"/>
      </left>
      <right style="thin">
        <color indexed="9"/>
      </right>
      <top style="thin">
        <color indexed="9"/>
      </top>
      <bottom style="thin">
        <color indexed="8"/>
      </bottom>
      <diagonal/>
    </border>
    <border>
      <left style="thin">
        <color indexed="9"/>
      </left>
      <right style="thin">
        <color indexed="9"/>
      </right>
      <top style="thin">
        <color indexed="9"/>
      </top>
      <bottom style="thin">
        <color indexed="64"/>
      </bottom>
      <diagonal/>
    </border>
    <border>
      <left style="thin">
        <color indexed="9"/>
      </left>
      <right style="thin">
        <color indexed="9"/>
      </right>
      <top style="thin">
        <color indexed="64"/>
      </top>
      <bottom style="thin">
        <color indexed="9"/>
      </bottom>
      <diagonal/>
    </border>
    <border>
      <left style="medium">
        <color indexed="64"/>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thin">
        <color indexed="9"/>
      </left>
      <right style="medium">
        <color indexed="8"/>
      </right>
      <top style="thin">
        <color indexed="9"/>
      </top>
      <bottom style="thin">
        <color indexed="9"/>
      </bottom>
      <diagonal/>
    </border>
    <border>
      <left style="medium">
        <color indexed="64"/>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64"/>
      </right>
      <top style="medium">
        <color indexed="8"/>
      </top>
      <bottom style="medium">
        <color indexed="8"/>
      </bottom>
      <diagonal/>
    </border>
    <border>
      <left style="thin">
        <color indexed="9"/>
      </left>
      <right style="medium">
        <color indexed="64"/>
      </right>
      <top style="medium">
        <color indexed="64"/>
      </top>
      <bottom style="thin">
        <color indexed="9"/>
      </bottom>
      <diagonal/>
    </border>
    <border>
      <left style="thin">
        <color indexed="9"/>
      </left>
      <right style="medium">
        <color indexed="8"/>
      </right>
      <top style="thin">
        <color indexed="9"/>
      </top>
      <bottom style="medium">
        <color indexed="64"/>
      </bottom>
      <diagonal/>
    </border>
    <border>
      <left style="thin">
        <color indexed="9"/>
      </left>
      <right style="medium">
        <color indexed="64"/>
      </right>
      <top style="thin">
        <color indexed="9"/>
      </top>
      <bottom style="medium">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thin">
        <color indexed="9"/>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top style="thin">
        <color indexed="8"/>
      </top>
      <bottom/>
      <diagonal/>
    </border>
    <border>
      <left style="thin">
        <color indexed="8"/>
      </left>
      <right/>
      <top/>
      <bottom/>
      <diagonal/>
    </border>
  </borders>
  <cellStyleXfs count="5">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15" fillId="0" borderId="0" applyNumberFormat="0" applyFill="0" applyBorder="0" applyAlignment="0" applyProtection="0">
      <alignment vertical="top"/>
      <protection locked="0"/>
    </xf>
    <xf numFmtId="9" fontId="17" fillId="0" borderId="0" applyFill="0" applyBorder="0" applyAlignment="0" applyProtection="0"/>
  </cellStyleXfs>
  <cellXfs count="298">
    <xf numFmtId="0" fontId="0" fillId="0" borderId="0" xfId="0"/>
    <xf numFmtId="0" fontId="3" fillId="0" borderId="70" xfId="0" applyFont="1" applyBorder="1" applyAlignment="1" applyProtection="1">
      <alignment horizontal="left" wrapText="1"/>
    </xf>
    <xf numFmtId="0" fontId="2" fillId="10" borderId="1" xfId="0" applyFont="1" applyFill="1" applyBorder="1" applyAlignment="1" applyProtection="1">
      <alignment horizontal="center" vertical="center" wrapText="1"/>
    </xf>
    <xf numFmtId="0" fontId="1" fillId="0" borderId="1" xfId="0" applyFont="1" applyBorder="1" applyAlignment="1" applyProtection="1">
      <alignment wrapText="1"/>
    </xf>
    <xf numFmtId="49" fontId="1" fillId="0" borderId="1" xfId="0" applyNumberFormat="1" applyFont="1" applyBorder="1" applyAlignment="1" applyProtection="1">
      <alignment horizontal="center" vertical="top" wrapText="1"/>
    </xf>
    <xf numFmtId="0" fontId="1" fillId="0" borderId="1" xfId="0" applyFont="1" applyBorder="1" applyAlignment="1" applyProtection="1">
      <alignment horizontal="left" wrapText="1"/>
    </xf>
    <xf numFmtId="0" fontId="1" fillId="0" borderId="2" xfId="0" applyFont="1" applyBorder="1" applyAlignment="1" applyProtection="1">
      <alignment wrapText="1"/>
    </xf>
    <xf numFmtId="0" fontId="1" fillId="0" borderId="3" xfId="0" applyFont="1" applyBorder="1" applyAlignment="1" applyProtection="1">
      <alignment wrapText="1"/>
    </xf>
    <xf numFmtId="0" fontId="1" fillId="0" borderId="3" xfId="0" applyFont="1" applyBorder="1" applyAlignment="1" applyProtection="1">
      <alignment horizontal="left" wrapText="1"/>
    </xf>
    <xf numFmtId="49" fontId="3" fillId="0" borderId="4" xfId="0" applyNumberFormat="1" applyFont="1" applyBorder="1" applyAlignment="1" applyProtection="1">
      <alignment horizontal="center" vertical="top" wrapText="1"/>
    </xf>
    <xf numFmtId="0" fontId="1" fillId="0" borderId="5" xfId="0" applyFont="1" applyBorder="1" applyAlignment="1" applyProtection="1">
      <alignment wrapText="1"/>
    </xf>
    <xf numFmtId="49" fontId="1" fillId="0" borderId="3" xfId="0" applyNumberFormat="1" applyFont="1" applyBorder="1" applyAlignment="1" applyProtection="1">
      <alignment wrapText="1"/>
    </xf>
    <xf numFmtId="0" fontId="1" fillId="0" borderId="8" xfId="0" applyFont="1" applyBorder="1" applyAlignment="1" applyProtection="1">
      <alignment wrapText="1"/>
    </xf>
    <xf numFmtId="49" fontId="1" fillId="0" borderId="9" xfId="0" applyNumberFormat="1" applyFont="1" applyBorder="1" applyAlignment="1" applyProtection="1">
      <alignment horizontal="center" vertical="top" wrapText="1"/>
    </xf>
    <xf numFmtId="0" fontId="1" fillId="0" borderId="10" xfId="0" applyFont="1" applyBorder="1" applyAlignment="1" applyProtection="1">
      <alignment wrapText="1"/>
    </xf>
    <xf numFmtId="0" fontId="3" fillId="0" borderId="11" xfId="0" applyNumberFormat="1" applyFont="1" applyBorder="1" applyAlignment="1" applyProtection="1">
      <alignment horizontal="center" vertical="top" wrapText="1"/>
    </xf>
    <xf numFmtId="0" fontId="1" fillId="0" borderId="12" xfId="0" applyFont="1" applyBorder="1" applyAlignment="1" applyProtection="1">
      <alignment wrapText="1"/>
    </xf>
    <xf numFmtId="49" fontId="1" fillId="0" borderId="11" xfId="0" applyNumberFormat="1" applyFont="1" applyBorder="1" applyAlignment="1" applyProtection="1">
      <alignment horizontal="center" vertical="top" wrapText="1"/>
    </xf>
    <xf numFmtId="49" fontId="1" fillId="0" borderId="13" xfId="0" applyNumberFormat="1" applyFont="1" applyBorder="1" applyAlignment="1" applyProtection="1">
      <alignment horizontal="center" vertical="top" wrapText="1"/>
    </xf>
    <xf numFmtId="0" fontId="1" fillId="0" borderId="14" xfId="0" applyFont="1" applyBorder="1" applyAlignment="1" applyProtection="1">
      <alignment wrapText="1"/>
    </xf>
    <xf numFmtId="49" fontId="1" fillId="0" borderId="15" xfId="0" applyNumberFormat="1" applyFont="1" applyBorder="1" applyAlignment="1" applyProtection="1">
      <alignment horizontal="center" vertical="top" wrapText="1"/>
    </xf>
    <xf numFmtId="0" fontId="1" fillId="0" borderId="16" xfId="0" applyFont="1" applyBorder="1" applyAlignment="1" applyProtection="1">
      <alignment wrapText="1"/>
    </xf>
    <xf numFmtId="49" fontId="1" fillId="0" borderId="17" xfId="0" applyNumberFormat="1" applyFont="1" applyBorder="1" applyAlignment="1" applyProtection="1">
      <alignment horizontal="center" vertical="top" wrapText="1"/>
    </xf>
    <xf numFmtId="0" fontId="1" fillId="0" borderId="18" xfId="0" applyFont="1" applyBorder="1" applyAlignment="1" applyProtection="1">
      <alignment wrapText="1"/>
    </xf>
    <xf numFmtId="49" fontId="3" fillId="0" borderId="11" xfId="0" applyNumberFormat="1" applyFont="1" applyBorder="1" applyAlignment="1" applyProtection="1">
      <alignment horizontal="center" vertical="top" wrapText="1"/>
    </xf>
    <xf numFmtId="0" fontId="1" fillId="0" borderId="19" xfId="0" applyFont="1" applyBorder="1" applyAlignment="1" applyProtection="1">
      <alignment horizontal="left" wrapText="1"/>
    </xf>
    <xf numFmtId="0" fontId="1" fillId="0" borderId="20" xfId="0" applyFont="1" applyBorder="1" applyAlignment="1" applyProtection="1">
      <alignment horizontal="center" wrapText="1"/>
    </xf>
    <xf numFmtId="0" fontId="6" fillId="2" borderId="0" xfId="0" applyFont="1" applyFill="1"/>
    <xf numFmtId="0" fontId="1" fillId="0" borderId="21" xfId="0" applyFont="1" applyFill="1" applyBorder="1" applyAlignment="1" applyProtection="1">
      <alignment horizontal="center" vertical="top"/>
      <protection locked="0"/>
    </xf>
    <xf numFmtId="0" fontId="0" fillId="0" borderId="0" xfId="0" applyAlignment="1">
      <alignment horizontal="center"/>
    </xf>
    <xf numFmtId="0" fontId="0" fillId="0" borderId="21" xfId="0" applyBorder="1"/>
    <xf numFmtId="0" fontId="9" fillId="0" borderId="0" xfId="0" applyFont="1"/>
    <xf numFmtId="0" fontId="18" fillId="3" borderId="21" xfId="3" applyFont="1" applyFill="1" applyBorder="1" applyAlignment="1" applyProtection="1">
      <alignment horizontal="center" wrapText="1"/>
      <protection locked="0"/>
    </xf>
    <xf numFmtId="49" fontId="1" fillId="0" borderId="5" xfId="0" applyNumberFormat="1" applyFont="1" applyBorder="1" applyAlignment="1" applyProtection="1">
      <alignment horizontal="center" vertical="top" wrapText="1"/>
    </xf>
    <xf numFmtId="0" fontId="1" fillId="0" borderId="5" xfId="0" applyFont="1" applyBorder="1" applyAlignment="1" applyProtection="1">
      <alignment horizontal="left" wrapText="1"/>
    </xf>
    <xf numFmtId="49" fontId="1" fillId="0" borderId="22" xfId="0" applyNumberFormat="1" applyFont="1" applyBorder="1" applyAlignment="1" applyProtection="1">
      <alignment horizontal="center" vertical="top" wrapText="1"/>
    </xf>
    <xf numFmtId="0" fontId="1" fillId="0" borderId="23" xfId="0" applyFont="1" applyBorder="1" applyAlignment="1" applyProtection="1">
      <alignment wrapText="1"/>
    </xf>
    <xf numFmtId="49" fontId="3" fillId="0" borderId="24" xfId="0" applyNumberFormat="1" applyFont="1" applyBorder="1" applyAlignment="1" applyProtection="1">
      <alignment horizontal="center" vertical="top" wrapText="1"/>
    </xf>
    <xf numFmtId="0" fontId="1" fillId="0" borderId="25" xfId="0" applyFont="1" applyBorder="1" applyAlignment="1" applyProtection="1">
      <alignment wrapText="1"/>
    </xf>
    <xf numFmtId="49" fontId="1" fillId="0" borderId="24" xfId="0" applyNumberFormat="1" applyFont="1" applyBorder="1" applyAlignment="1" applyProtection="1">
      <alignment horizontal="center" vertical="top" wrapText="1"/>
    </xf>
    <xf numFmtId="49" fontId="1" fillId="0" borderId="26" xfId="0" applyNumberFormat="1" applyFont="1" applyBorder="1" applyAlignment="1" applyProtection="1">
      <alignment horizontal="center" vertical="top" wrapText="1"/>
    </xf>
    <xf numFmtId="0" fontId="1" fillId="0" borderId="27" xfId="0" applyFont="1" applyBorder="1" applyAlignment="1" applyProtection="1">
      <alignment wrapText="1"/>
    </xf>
    <xf numFmtId="49" fontId="1" fillId="0" borderId="28" xfId="0" applyNumberFormat="1" applyFont="1" applyBorder="1" applyAlignment="1" applyProtection="1">
      <alignment horizontal="center" vertical="top" wrapText="1"/>
    </xf>
    <xf numFmtId="0" fontId="1" fillId="0" borderId="29" xfId="0" applyFont="1" applyBorder="1" applyAlignment="1" applyProtection="1">
      <alignment wrapText="1"/>
    </xf>
    <xf numFmtId="49" fontId="1" fillId="0" borderId="30" xfId="0" applyNumberFormat="1" applyFont="1" applyBorder="1" applyAlignment="1" applyProtection="1">
      <alignment horizontal="center" vertical="top" wrapText="1"/>
    </xf>
    <xf numFmtId="49" fontId="1" fillId="0" borderId="31" xfId="0" applyNumberFormat="1" applyFont="1" applyBorder="1" applyAlignment="1" applyProtection="1">
      <alignment horizontal="center" vertical="top" wrapText="1"/>
    </xf>
    <xf numFmtId="0" fontId="1" fillId="0" borderId="32" xfId="0" applyFont="1" applyBorder="1" applyAlignment="1" applyProtection="1">
      <alignment wrapText="1"/>
    </xf>
    <xf numFmtId="0" fontId="0" fillId="0" borderId="33" xfId="0" applyBorder="1" applyAlignment="1">
      <alignment vertical="top" wrapText="1"/>
    </xf>
    <xf numFmtId="0" fontId="0" fillId="0" borderId="33" xfId="0" applyBorder="1"/>
    <xf numFmtId="0" fontId="0" fillId="0" borderId="34" xfId="0" applyBorder="1" applyAlignment="1">
      <alignment vertical="top" wrapText="1"/>
    </xf>
    <xf numFmtId="0" fontId="0" fillId="0" borderId="35" xfId="0" applyBorder="1" applyAlignment="1">
      <alignment vertical="top" wrapText="1"/>
    </xf>
    <xf numFmtId="0" fontId="0" fillId="0" borderId="34" xfId="0" applyBorder="1"/>
    <xf numFmtId="0" fontId="0" fillId="0" borderId="35" xfId="0" applyBorder="1"/>
    <xf numFmtId="3" fontId="0" fillId="0" borderId="33" xfId="0" applyNumberFormat="1" applyBorder="1" applyAlignment="1">
      <alignment horizontal="left" vertical="top"/>
    </xf>
    <xf numFmtId="0" fontId="0" fillId="0" borderId="0" xfId="0" applyBorder="1"/>
    <xf numFmtId="0" fontId="0" fillId="0" borderId="0" xfId="0" applyFont="1" applyBorder="1"/>
    <xf numFmtId="0" fontId="0" fillId="0" borderId="36" xfId="0" applyBorder="1"/>
    <xf numFmtId="0" fontId="0" fillId="0" borderId="36" xfId="0" applyFill="1" applyBorder="1"/>
    <xf numFmtId="0" fontId="16" fillId="0" borderId="33" xfId="0" applyFont="1" applyBorder="1" applyAlignment="1">
      <alignment horizontal="center" vertical="top"/>
    </xf>
    <xf numFmtId="0" fontId="16" fillId="0" borderId="34" xfId="0" applyFont="1" applyBorder="1" applyAlignment="1">
      <alignment horizontal="center" vertical="top"/>
    </xf>
    <xf numFmtId="0" fontId="16" fillId="0" borderId="35" xfId="0" applyFont="1" applyBorder="1" applyAlignment="1">
      <alignment horizontal="center" vertical="top"/>
    </xf>
    <xf numFmtId="0" fontId="9" fillId="4" borderId="37" xfId="0" applyFont="1" applyFill="1" applyBorder="1" applyAlignment="1">
      <alignment horizontal="right" vertical="top"/>
    </xf>
    <xf numFmtId="0" fontId="1" fillId="0" borderId="5" xfId="0" applyFont="1" applyBorder="1" applyAlignment="1" applyProtection="1">
      <alignment horizontal="left" vertical="top" wrapText="1"/>
    </xf>
    <xf numFmtId="0" fontId="0" fillId="0" borderId="0" xfId="0" applyBorder="1" applyAlignment="1">
      <alignment horizontal="left" vertical="top"/>
    </xf>
    <xf numFmtId="0" fontId="8" fillId="5" borderId="1" xfId="0" applyFont="1" applyFill="1" applyBorder="1" applyAlignment="1" applyProtection="1">
      <alignment horizontal="center" vertical="center" wrapText="1"/>
    </xf>
    <xf numFmtId="0" fontId="0" fillId="0" borderId="0" xfId="0" applyFill="1" applyBorder="1"/>
    <xf numFmtId="0" fontId="0" fillId="0" borderId="38" xfId="0" applyFill="1" applyBorder="1"/>
    <xf numFmtId="2" fontId="1" fillId="6" borderId="1" xfId="0" applyNumberFormat="1" applyFont="1" applyFill="1" applyBorder="1" applyAlignment="1" applyProtection="1">
      <alignment horizontal="center" vertical="center" wrapText="1"/>
    </xf>
    <xf numFmtId="0" fontId="0" fillId="0" borderId="0" xfId="0" applyProtection="1"/>
    <xf numFmtId="0" fontId="1" fillId="0" borderId="3" xfId="0" applyFont="1" applyBorder="1" applyAlignment="1" applyProtection="1">
      <alignment horizontal="center"/>
    </xf>
    <xf numFmtId="0" fontId="1" fillId="0" borderId="1" xfId="0" applyFont="1" applyBorder="1" applyProtection="1"/>
    <xf numFmtId="0" fontId="1" fillId="0" borderId="5" xfId="0" applyFont="1" applyBorder="1" applyProtection="1"/>
    <xf numFmtId="0" fontId="1" fillId="0" borderId="1" xfId="0" applyFont="1" applyBorder="1" applyAlignment="1" applyProtection="1">
      <alignment horizontal="center"/>
    </xf>
    <xf numFmtId="0" fontId="3" fillId="3" borderId="21" xfId="0" applyFont="1" applyFill="1" applyBorder="1" applyAlignment="1" applyProtection="1">
      <alignment horizontal="left" vertical="center" wrapText="1"/>
    </xf>
    <xf numFmtId="0" fontId="1" fillId="0" borderId="20" xfId="0" applyFont="1" applyBorder="1" applyProtection="1"/>
    <xf numFmtId="0" fontId="8" fillId="5" borderId="39" xfId="0" applyFont="1" applyFill="1" applyBorder="1" applyAlignment="1" applyProtection="1">
      <alignment horizontal="center" vertical="center" wrapText="1"/>
    </xf>
    <xf numFmtId="0" fontId="1" fillId="0" borderId="2" xfId="0" applyFont="1" applyBorder="1" applyProtection="1"/>
    <xf numFmtId="0" fontId="1" fillId="0" borderId="2" xfId="0" applyFont="1" applyBorder="1" applyAlignment="1" applyProtection="1">
      <alignment horizontal="center"/>
    </xf>
    <xf numFmtId="0" fontId="1" fillId="0" borderId="3" xfId="0" applyFont="1" applyBorder="1" applyProtection="1"/>
    <xf numFmtId="0" fontId="1" fillId="7" borderId="1" xfId="0" applyFont="1" applyFill="1" applyBorder="1" applyAlignment="1" applyProtection="1">
      <alignment horizontal="center" vertical="center"/>
    </xf>
    <xf numFmtId="0" fontId="1" fillId="7" borderId="3" xfId="0" applyFont="1" applyFill="1" applyBorder="1" applyAlignment="1" applyProtection="1">
      <alignment horizontal="center" vertical="center"/>
    </xf>
    <xf numFmtId="0" fontId="3" fillId="7" borderId="5" xfId="0" applyFont="1" applyFill="1" applyBorder="1" applyAlignment="1" applyProtection="1">
      <alignment horizontal="center"/>
    </xf>
    <xf numFmtId="0" fontId="1" fillId="7" borderId="5" xfId="0" applyFont="1" applyFill="1" applyBorder="1" applyAlignment="1" applyProtection="1">
      <alignment horizontal="center" vertical="center"/>
    </xf>
    <xf numFmtId="0" fontId="1" fillId="7" borderId="7" xfId="0" applyFont="1" applyFill="1" applyBorder="1" applyAlignment="1" applyProtection="1">
      <alignment horizontal="center" vertical="center"/>
    </xf>
    <xf numFmtId="0" fontId="9" fillId="0" borderId="8" xfId="1" applyNumberFormat="1" applyFill="1" applyBorder="1" applyAlignment="1" applyProtection="1"/>
    <xf numFmtId="0" fontId="0" fillId="8" borderId="40" xfId="0" applyFill="1" applyBorder="1" applyAlignment="1" applyProtection="1">
      <alignment horizontal="center" vertical="center"/>
    </xf>
    <xf numFmtId="0" fontId="0" fillId="8" borderId="41" xfId="0" applyFill="1" applyBorder="1" applyAlignment="1" applyProtection="1">
      <alignment horizontal="center" vertical="center"/>
    </xf>
    <xf numFmtId="0" fontId="0" fillId="0" borderId="42" xfId="0" applyBorder="1" applyAlignment="1" applyProtection="1">
      <alignment horizontal="center"/>
    </xf>
    <xf numFmtId="0" fontId="6" fillId="8" borderId="1" xfId="0" applyFont="1" applyFill="1" applyBorder="1" applyAlignment="1" applyProtection="1">
      <alignment horizontal="center" vertical="center"/>
    </xf>
    <xf numFmtId="0" fontId="0" fillId="0" borderId="8" xfId="0" applyBorder="1" applyProtection="1"/>
    <xf numFmtId="0" fontId="0" fillId="8" borderId="43" xfId="0" applyFill="1" applyBorder="1" applyAlignment="1" applyProtection="1">
      <alignment horizontal="center" vertical="center"/>
    </xf>
    <xf numFmtId="0" fontId="0" fillId="8" borderId="44" xfId="0" applyFill="1" applyBorder="1" applyAlignment="1" applyProtection="1">
      <alignment horizontal="center" vertical="center"/>
    </xf>
    <xf numFmtId="0" fontId="1" fillId="0" borderId="42" xfId="0" applyFont="1" applyBorder="1" applyAlignment="1" applyProtection="1">
      <alignment horizontal="center"/>
    </xf>
    <xf numFmtId="0" fontId="1" fillId="3" borderId="3" xfId="0" applyFont="1" applyFill="1" applyBorder="1" applyAlignment="1" applyProtection="1">
      <alignment horizontal="center" vertical="center"/>
    </xf>
    <xf numFmtId="0" fontId="1" fillId="0" borderId="8" xfId="0" applyFont="1" applyBorder="1" applyProtection="1"/>
    <xf numFmtId="0" fontId="0" fillId="8" borderId="45" xfId="0" applyFill="1" applyBorder="1" applyAlignment="1" applyProtection="1">
      <alignment horizontal="center" vertical="center"/>
    </xf>
    <xf numFmtId="0" fontId="11" fillId="0" borderId="42" xfId="0" applyFont="1" applyBorder="1" applyAlignment="1" applyProtection="1">
      <alignment horizontal="center"/>
    </xf>
    <xf numFmtId="0" fontId="0" fillId="8" borderId="47" xfId="0" applyFill="1" applyBorder="1" applyAlignment="1" applyProtection="1">
      <alignment horizontal="center" vertical="center"/>
    </xf>
    <xf numFmtId="0" fontId="0" fillId="8" borderId="48" xfId="0" applyFill="1" applyBorder="1" applyAlignment="1" applyProtection="1">
      <alignment horizontal="center" vertical="center"/>
    </xf>
    <xf numFmtId="0" fontId="12" fillId="8" borderId="1" xfId="0" applyFont="1" applyFill="1" applyBorder="1" applyAlignment="1" applyProtection="1">
      <alignment horizontal="center" vertical="center"/>
    </xf>
    <xf numFmtId="0" fontId="12" fillId="8" borderId="1" xfId="0" applyFont="1" applyFill="1" applyBorder="1" applyAlignment="1" applyProtection="1">
      <alignment horizontal="left" vertical="center"/>
    </xf>
    <xf numFmtId="0" fontId="12" fillId="8" borderId="50" xfId="0" applyFont="1" applyFill="1" applyBorder="1" applyAlignment="1" applyProtection="1">
      <alignment horizontal="left" vertical="center"/>
    </xf>
    <xf numFmtId="0" fontId="11" fillId="0" borderId="51" xfId="0" applyFont="1" applyBorder="1" applyAlignment="1" applyProtection="1">
      <alignment horizontal="center"/>
    </xf>
    <xf numFmtId="0" fontId="0" fillId="8" borderId="52" xfId="0" applyFill="1" applyBorder="1" applyAlignment="1" applyProtection="1">
      <alignment horizontal="center" vertical="center"/>
    </xf>
    <xf numFmtId="0" fontId="11" fillId="0" borderId="53" xfId="0" applyFont="1" applyBorder="1" applyAlignment="1" applyProtection="1">
      <alignment horizontal="center"/>
    </xf>
    <xf numFmtId="0" fontId="11" fillId="0" borderId="20" xfId="0" applyFont="1" applyBorder="1" applyAlignment="1" applyProtection="1">
      <alignment horizontal="center"/>
    </xf>
    <xf numFmtId="0" fontId="11" fillId="0" borderId="54" xfId="0" applyFont="1" applyBorder="1" applyAlignment="1" applyProtection="1">
      <alignment horizontal="center"/>
    </xf>
    <xf numFmtId="0" fontId="12" fillId="8" borderId="55" xfId="0" applyFont="1" applyFill="1" applyBorder="1" applyAlignment="1" applyProtection="1">
      <alignment horizontal="center" vertical="center"/>
    </xf>
    <xf numFmtId="0" fontId="1" fillId="0" borderId="53" xfId="0" applyFont="1" applyBorder="1" applyAlignment="1" applyProtection="1">
      <alignment horizontal="center"/>
    </xf>
    <xf numFmtId="0" fontId="1" fillId="3" borderId="56" xfId="0" applyFont="1" applyFill="1" applyBorder="1" applyAlignment="1" applyProtection="1">
      <alignment horizontal="center" vertical="center"/>
    </xf>
    <xf numFmtId="0" fontId="17" fillId="0" borderId="0" xfId="0" applyFont="1" applyProtection="1"/>
    <xf numFmtId="0" fontId="9" fillId="0" borderId="0" xfId="0" applyFont="1" applyProtection="1"/>
    <xf numFmtId="0" fontId="9" fillId="0" borderId="0" xfId="0" applyFont="1" applyBorder="1" applyAlignment="1" applyProtection="1"/>
    <xf numFmtId="164" fontId="9" fillId="0" borderId="57" xfId="2" applyNumberFormat="1" applyFont="1" applyFill="1" applyBorder="1" applyAlignment="1" applyProtection="1">
      <alignment horizontal="center" vertical="center"/>
    </xf>
    <xf numFmtId="0" fontId="9" fillId="0" borderId="58" xfId="0" applyFont="1" applyFill="1" applyBorder="1" applyAlignment="1" applyProtection="1"/>
    <xf numFmtId="0" fontId="1" fillId="3" borderId="8" xfId="0" applyFont="1" applyFill="1" applyBorder="1" applyAlignment="1" applyProtection="1">
      <alignment vertical="center"/>
    </xf>
    <xf numFmtId="164" fontId="0" fillId="0" borderId="37" xfId="0" applyNumberFormat="1" applyBorder="1" applyAlignment="1" applyProtection="1">
      <alignment horizontal="center" vertical="center"/>
    </xf>
    <xf numFmtId="0" fontId="17" fillId="0" borderId="58" xfId="0" applyFont="1" applyFill="1" applyBorder="1" applyAlignment="1" applyProtection="1">
      <alignment horizontal="center"/>
    </xf>
    <xf numFmtId="0" fontId="1" fillId="3" borderId="8" xfId="0" applyFont="1" applyFill="1" applyBorder="1" applyAlignment="1" applyProtection="1">
      <alignment vertical="center" wrapText="1"/>
    </xf>
    <xf numFmtId="0" fontId="9" fillId="0" borderId="59" xfId="0" applyFont="1" applyFill="1" applyBorder="1" applyAlignment="1" applyProtection="1"/>
    <xf numFmtId="0" fontId="17" fillId="3" borderId="60" xfId="0" applyFont="1" applyFill="1" applyBorder="1" applyAlignment="1" applyProtection="1">
      <alignment horizontal="left" vertical="center"/>
    </xf>
    <xf numFmtId="164" fontId="10" fillId="0" borderId="37" xfId="2" applyNumberFormat="1" applyFill="1" applyBorder="1" applyAlignment="1" applyProtection="1">
      <alignment horizontal="center" vertical="center"/>
    </xf>
    <xf numFmtId="0" fontId="17" fillId="3" borderId="8" xfId="0" applyFont="1" applyFill="1" applyBorder="1" applyAlignment="1" applyProtection="1">
      <alignment horizontal="left" vertical="center"/>
    </xf>
    <xf numFmtId="0" fontId="17" fillId="0" borderId="61" xfId="0" applyFont="1" applyFill="1" applyBorder="1" applyAlignment="1" applyProtection="1">
      <alignment horizontal="center"/>
    </xf>
    <xf numFmtId="0" fontId="17" fillId="3" borderId="62" xfId="0" applyFont="1" applyFill="1" applyBorder="1" applyAlignment="1" applyProtection="1">
      <alignment horizontal="left" vertical="center"/>
    </xf>
    <xf numFmtId="0" fontId="9" fillId="0" borderId="59" xfId="0" applyFont="1" applyFill="1" applyBorder="1" applyAlignment="1" applyProtection="1">
      <alignment wrapText="1"/>
    </xf>
    <xf numFmtId="0" fontId="17" fillId="3" borderId="8" xfId="0" applyFont="1" applyFill="1" applyBorder="1" applyAlignment="1" applyProtection="1">
      <alignment vertical="center" wrapText="1"/>
    </xf>
    <xf numFmtId="0" fontId="17" fillId="3" borderId="62" xfId="0" applyFont="1" applyFill="1" applyBorder="1" applyAlignment="1" applyProtection="1">
      <alignment vertical="center" wrapText="1"/>
    </xf>
    <xf numFmtId="0" fontId="9" fillId="0" borderId="59" xfId="0" applyFont="1" applyFill="1" applyBorder="1" applyAlignment="1" applyProtection="1">
      <alignment horizontal="left" wrapText="1"/>
    </xf>
    <xf numFmtId="0" fontId="17" fillId="3" borderId="8" xfId="0" applyFont="1" applyFill="1" applyBorder="1" applyAlignment="1" applyProtection="1">
      <alignment horizontal="left" vertical="center" wrapText="1"/>
    </xf>
    <xf numFmtId="0" fontId="17" fillId="3" borderId="2" xfId="0" applyFont="1" applyFill="1" applyBorder="1" applyAlignment="1" applyProtection="1">
      <alignment horizontal="left" vertical="center"/>
    </xf>
    <xf numFmtId="0" fontId="17" fillId="3" borderId="2" xfId="0" applyFont="1" applyFill="1" applyBorder="1" applyAlignment="1" applyProtection="1">
      <alignment vertical="center"/>
    </xf>
    <xf numFmtId="0" fontId="0" fillId="0" borderId="37" xfId="0" applyBorder="1" applyProtection="1"/>
    <xf numFmtId="0" fontId="17" fillId="0" borderId="37" xfId="0" applyFont="1" applyFill="1" applyBorder="1" applyAlignment="1" applyProtection="1"/>
    <xf numFmtId="164" fontId="0" fillId="0" borderId="37" xfId="0" applyNumberFormat="1" applyBorder="1" applyProtection="1"/>
    <xf numFmtId="0" fontId="17" fillId="0" borderId="37" xfId="0" applyFont="1" applyFill="1" applyBorder="1" applyAlignment="1" applyProtection="1">
      <alignment wrapText="1"/>
    </xf>
    <xf numFmtId="0" fontId="17" fillId="0" borderId="37" xfId="0" applyFont="1" applyFill="1" applyBorder="1" applyAlignment="1" applyProtection="1">
      <alignment horizontal="left" wrapText="1"/>
    </xf>
    <xf numFmtId="9" fontId="17" fillId="0" borderId="37" xfId="4" applyBorder="1" applyProtection="1"/>
    <xf numFmtId="0" fontId="1" fillId="0" borderId="5" xfId="0" applyFont="1" applyFill="1" applyBorder="1" applyAlignment="1" applyProtection="1">
      <alignment horizontal="center" vertical="top"/>
    </xf>
    <xf numFmtId="0" fontId="1" fillId="0" borderId="5" xfId="0" applyFont="1" applyFill="1" applyBorder="1" applyAlignment="1" applyProtection="1">
      <alignment vertical="top" wrapText="1"/>
    </xf>
    <xf numFmtId="0" fontId="1" fillId="0" borderId="5" xfId="0" applyFont="1" applyFill="1" applyBorder="1" applyAlignment="1" applyProtection="1">
      <alignment vertical="top"/>
    </xf>
    <xf numFmtId="0" fontId="1" fillId="0" borderId="1" xfId="0" applyFont="1" applyFill="1" applyBorder="1" applyAlignment="1" applyProtection="1">
      <alignment vertical="top"/>
    </xf>
    <xf numFmtId="0" fontId="1" fillId="0" borderId="20" xfId="0" applyFont="1" applyFill="1" applyBorder="1" applyAlignment="1" applyProtection="1">
      <alignment vertical="top"/>
    </xf>
    <xf numFmtId="0" fontId="1" fillId="0" borderId="1" xfId="0" applyFont="1" applyFill="1" applyBorder="1" applyAlignment="1" applyProtection="1">
      <alignment horizontal="center" vertical="top"/>
    </xf>
    <xf numFmtId="0" fontId="3" fillId="6" borderId="63" xfId="0" applyFont="1" applyFill="1" applyBorder="1" applyAlignment="1" applyProtection="1">
      <alignment horizontal="center" vertical="top" wrapText="1"/>
    </xf>
    <xf numFmtId="0" fontId="3" fillId="6" borderId="64" xfId="0" applyFont="1" applyFill="1" applyBorder="1" applyAlignment="1" applyProtection="1">
      <alignment vertical="top" wrapText="1"/>
    </xf>
    <xf numFmtId="0" fontId="3" fillId="6" borderId="65" xfId="0" applyFont="1" applyFill="1" applyBorder="1" applyAlignment="1" applyProtection="1">
      <alignment horizontal="center" vertical="top" wrapText="1"/>
    </xf>
    <xf numFmtId="0" fontId="1" fillId="0" borderId="3" xfId="0" applyFont="1" applyFill="1" applyBorder="1" applyAlignment="1" applyProtection="1">
      <alignment horizontal="center" vertical="top"/>
    </xf>
    <xf numFmtId="0" fontId="1" fillId="0" borderId="7" xfId="0" applyFont="1" applyFill="1" applyBorder="1" applyAlignment="1" applyProtection="1">
      <alignment vertical="top"/>
    </xf>
    <xf numFmtId="0" fontId="1" fillId="0" borderId="2" xfId="0" applyFont="1" applyFill="1" applyBorder="1" applyAlignment="1" applyProtection="1">
      <alignment vertical="top"/>
    </xf>
    <xf numFmtId="0" fontId="3" fillId="9" borderId="21" xfId="0" applyFont="1" applyFill="1" applyBorder="1" applyAlignment="1" applyProtection="1">
      <alignment horizontal="center" vertical="top"/>
    </xf>
    <xf numFmtId="0" fontId="1" fillId="0" borderId="3" xfId="0" applyFont="1" applyFill="1" applyBorder="1" applyAlignment="1" applyProtection="1">
      <alignment vertical="top"/>
    </xf>
    <xf numFmtId="0" fontId="1" fillId="0" borderId="66" xfId="0" applyFont="1" applyFill="1" applyBorder="1" applyAlignment="1" applyProtection="1">
      <alignment vertical="top"/>
    </xf>
    <xf numFmtId="0" fontId="1" fillId="0" borderId="8" xfId="0" applyFont="1" applyFill="1" applyBorder="1" applyAlignment="1" applyProtection="1">
      <alignment vertical="top"/>
    </xf>
    <xf numFmtId="0" fontId="1" fillId="0" borderId="19" xfId="0" applyFont="1" applyFill="1" applyBorder="1" applyAlignment="1" applyProtection="1">
      <alignment vertical="top"/>
    </xf>
    <xf numFmtId="0" fontId="1" fillId="0" borderId="67" xfId="0" applyFont="1" applyFill="1" applyBorder="1" applyAlignment="1" applyProtection="1">
      <alignment vertical="top"/>
    </xf>
    <xf numFmtId="0" fontId="3" fillId="0" borderId="37" xfId="0" applyFont="1" applyFill="1" applyBorder="1" applyAlignment="1" applyProtection="1">
      <alignment horizontal="center" vertical="top"/>
    </xf>
    <xf numFmtId="0" fontId="3" fillId="0" borderId="37" xfId="0" applyFont="1" applyFill="1" applyBorder="1" applyAlignment="1" applyProtection="1">
      <alignment horizontal="center" vertical="top" wrapText="1"/>
    </xf>
    <xf numFmtId="2" fontId="1" fillId="0" borderId="20" xfId="0" applyNumberFormat="1" applyFont="1" applyFill="1" applyBorder="1" applyAlignment="1" applyProtection="1">
      <alignment horizontal="center" textRotation="90"/>
    </xf>
    <xf numFmtId="0" fontId="3" fillId="9" borderId="37" xfId="0" applyFont="1" applyFill="1" applyBorder="1" applyAlignment="1" applyProtection="1">
      <alignment horizontal="center" vertical="top"/>
    </xf>
    <xf numFmtId="0" fontId="1" fillId="3" borderId="37" xfId="0" applyFont="1" applyFill="1" applyBorder="1" applyAlignment="1" applyProtection="1">
      <alignment horizontal="center" vertical="center"/>
    </xf>
    <xf numFmtId="0" fontId="1" fillId="0" borderId="37" xfId="0" applyFont="1" applyFill="1" applyBorder="1" applyAlignment="1" applyProtection="1">
      <alignment horizontal="left" vertical="top" wrapText="1"/>
    </xf>
    <xf numFmtId="0" fontId="1" fillId="0" borderId="8" xfId="0" applyFont="1" applyFill="1" applyBorder="1" applyAlignment="1" applyProtection="1">
      <alignment textRotation="90"/>
    </xf>
    <xf numFmtId="1" fontId="1" fillId="0" borderId="37" xfId="0" applyNumberFormat="1" applyFont="1" applyFill="1" applyBorder="1" applyAlignment="1" applyProtection="1">
      <alignment horizontal="center" vertical="center"/>
    </xf>
    <xf numFmtId="0" fontId="0" fillId="8" borderId="37" xfId="0" applyFill="1" applyBorder="1" applyAlignment="1" applyProtection="1">
      <alignment horizontal="center" vertical="center"/>
    </xf>
    <xf numFmtId="0" fontId="1" fillId="0" borderId="3" xfId="0" applyFont="1" applyFill="1" applyBorder="1" applyAlignment="1" applyProtection="1">
      <alignment vertical="top" wrapText="1"/>
    </xf>
    <xf numFmtId="0" fontId="1" fillId="0" borderId="1" xfId="0" applyFont="1" applyFill="1" applyBorder="1" applyAlignment="1" applyProtection="1">
      <alignment vertical="top" wrapText="1"/>
    </xf>
    <xf numFmtId="0" fontId="13" fillId="0" borderId="21" xfId="0" applyFont="1" applyFill="1" applyBorder="1" applyAlignment="1" applyProtection="1">
      <alignment horizontal="center" vertical="top"/>
      <protection locked="0"/>
    </xf>
    <xf numFmtId="0" fontId="1" fillId="0" borderId="37" xfId="0" applyFont="1" applyBorder="1" applyAlignment="1" applyProtection="1">
      <alignment vertical="top" wrapText="1"/>
    </xf>
    <xf numFmtId="0" fontId="1" fillId="0" borderId="7" xfId="0" applyFont="1" applyFill="1" applyBorder="1" applyAlignment="1" applyProtection="1">
      <alignment vertical="center"/>
    </xf>
    <xf numFmtId="0" fontId="1" fillId="3" borderId="6" xfId="0" applyFont="1" applyFill="1" applyBorder="1" applyAlignment="1" applyProtection="1">
      <alignment horizontal="center" vertical="center"/>
    </xf>
    <xf numFmtId="0" fontId="1" fillId="0" borderId="37" xfId="0" applyFont="1" applyFill="1" applyBorder="1" applyAlignment="1" applyProtection="1">
      <alignment vertical="top" wrapText="1"/>
    </xf>
    <xf numFmtId="0" fontId="6" fillId="8" borderId="37" xfId="2" applyNumberFormat="1" applyFont="1" applyFill="1" applyBorder="1" applyAlignment="1" applyProtection="1">
      <alignment horizontal="center" vertical="center"/>
    </xf>
    <xf numFmtId="0" fontId="1" fillId="0" borderId="39" xfId="0" applyFont="1" applyFill="1" applyBorder="1" applyAlignment="1" applyProtection="1">
      <alignment vertical="top"/>
    </xf>
    <xf numFmtId="0" fontId="1" fillId="0" borderId="37" xfId="0" applyFont="1" applyBorder="1" applyAlignment="1" applyProtection="1">
      <alignment wrapText="1"/>
    </xf>
    <xf numFmtId="3" fontId="0" fillId="0" borderId="33" xfId="0" applyNumberFormat="1" applyBorder="1" applyAlignment="1" applyProtection="1">
      <alignment horizontal="right" vertical="top"/>
      <protection locked="0"/>
    </xf>
    <xf numFmtId="0" fontId="0" fillId="0" borderId="37" xfId="0" applyBorder="1" applyAlignment="1" applyProtection="1">
      <alignment horizontal="right" vertical="top"/>
      <protection locked="0"/>
    </xf>
    <xf numFmtId="0" fontId="0" fillId="0" borderId="37" xfId="0" applyBorder="1" applyAlignment="1" applyProtection="1">
      <alignment horizontal="right"/>
      <protection locked="0"/>
    </xf>
    <xf numFmtId="0" fontId="0" fillId="0" borderId="35" xfId="0" applyBorder="1" applyAlignment="1" applyProtection="1">
      <alignment horizontal="right"/>
      <protection locked="0"/>
    </xf>
    <xf numFmtId="0" fontId="6" fillId="2" borderId="0" xfId="0" applyFont="1" applyFill="1" applyBorder="1" applyAlignment="1"/>
    <xf numFmtId="0" fontId="0" fillId="0" borderId="34"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35" xfId="0" applyBorder="1" applyAlignment="1" applyProtection="1">
      <alignment horizontal="left" vertical="top"/>
      <protection locked="0"/>
    </xf>
    <xf numFmtId="0" fontId="3" fillId="0" borderId="1" xfId="0" applyFont="1" applyBorder="1" applyAlignment="1" applyProtection="1">
      <alignment horizontal="left" wrapText="1"/>
    </xf>
    <xf numFmtId="0" fontId="9" fillId="4" borderId="37" xfId="0" applyFont="1" applyFill="1" applyBorder="1" applyAlignment="1">
      <alignment horizontal="right" vertical="top" wrapText="1"/>
    </xf>
    <xf numFmtId="0" fontId="17" fillId="3" borderId="68" xfId="0" applyFont="1" applyFill="1" applyBorder="1" applyAlignment="1" applyProtection="1">
      <alignment horizontal="left" vertical="center"/>
    </xf>
    <xf numFmtId="0" fontId="17" fillId="3" borderId="69" xfId="0" applyFont="1" applyFill="1" applyBorder="1" applyAlignment="1" applyProtection="1">
      <alignment horizontal="left" vertical="center"/>
    </xf>
    <xf numFmtId="0" fontId="0" fillId="0" borderId="37" xfId="0" applyBorder="1" applyAlignment="1" applyProtection="1">
      <alignment horizontal="center"/>
    </xf>
    <xf numFmtId="0" fontId="0" fillId="0" borderId="0" xfId="0" applyNumberFormat="1"/>
    <xf numFmtId="49" fontId="0" fillId="0" borderId="0" xfId="0" applyNumberFormat="1"/>
    <xf numFmtId="14" fontId="0" fillId="0" borderId="0" xfId="0" applyNumberFormat="1"/>
    <xf numFmtId="1" fontId="0" fillId="0" borderId="0" xfId="0" applyNumberFormat="1"/>
    <xf numFmtId="0" fontId="1" fillId="0" borderId="0" xfId="0" applyFont="1" applyFill="1" applyBorder="1" applyAlignment="1" applyProtection="1">
      <alignment vertical="top"/>
    </xf>
    <xf numFmtId="0" fontId="1" fillId="0" borderId="19" xfId="0" applyFont="1" applyFill="1" applyBorder="1" applyAlignment="1" applyProtection="1">
      <alignment horizontal="left" vertical="top" wrapText="1"/>
    </xf>
    <xf numFmtId="0" fontId="1" fillId="0" borderId="66" xfId="0" applyFont="1" applyFill="1" applyBorder="1" applyAlignment="1" applyProtection="1">
      <alignment horizontal="left" vertical="top" wrapText="1"/>
    </xf>
    <xf numFmtId="0" fontId="13" fillId="0" borderId="21" xfId="0" applyFont="1" applyFill="1" applyBorder="1" applyAlignment="1" applyProtection="1">
      <alignment horizontal="left" vertical="top" wrapText="1"/>
      <protection locked="0"/>
    </xf>
    <xf numFmtId="0" fontId="3" fillId="6" borderId="0" xfId="0" applyFont="1" applyFill="1" applyBorder="1" applyAlignment="1" applyProtection="1">
      <alignment vertical="top" wrapText="1"/>
    </xf>
    <xf numFmtId="0" fontId="1" fillId="0" borderId="20" xfId="0" applyFont="1" applyFill="1" applyBorder="1" applyAlignment="1" applyProtection="1">
      <alignment horizontal="left" vertical="top" wrapText="1"/>
    </xf>
    <xf numFmtId="0" fontId="3" fillId="12" borderId="37" xfId="0" applyFont="1" applyFill="1" applyBorder="1" applyAlignment="1" applyProtection="1">
      <alignment horizontal="center" vertical="top" wrapText="1"/>
    </xf>
    <xf numFmtId="0" fontId="1" fillId="13" borderId="37" xfId="0" applyFont="1" applyFill="1" applyBorder="1" applyAlignment="1" applyProtection="1">
      <alignment horizontal="center" vertical="center"/>
    </xf>
    <xf numFmtId="0" fontId="6" fillId="14" borderId="37" xfId="2" applyNumberFormat="1" applyFont="1" applyFill="1" applyBorder="1" applyAlignment="1" applyProtection="1">
      <alignment horizontal="center" vertical="center"/>
    </xf>
    <xf numFmtId="1" fontId="0" fillId="0" borderId="46" xfId="0" applyNumberFormat="1" applyBorder="1" applyAlignment="1" applyProtection="1">
      <alignment horizontal="center" vertical="center"/>
    </xf>
    <xf numFmtId="1" fontId="0" fillId="8" borderId="46" xfId="0" applyNumberFormat="1" applyFill="1" applyBorder="1" applyAlignment="1" applyProtection="1">
      <alignment horizontal="center" vertical="center"/>
    </xf>
    <xf numFmtId="1" fontId="0" fillId="8" borderId="44" xfId="0" applyNumberFormat="1" applyFill="1" applyBorder="1" applyAlignment="1" applyProtection="1">
      <alignment horizontal="center" vertical="center"/>
    </xf>
    <xf numFmtId="1" fontId="10" fillId="0" borderId="44" xfId="2" applyNumberFormat="1" applyFill="1" applyBorder="1" applyAlignment="1" applyProtection="1">
      <alignment horizontal="center" vertical="center"/>
    </xf>
    <xf numFmtId="1" fontId="10" fillId="0" borderId="49" xfId="2" applyNumberFormat="1" applyFill="1" applyBorder="1" applyAlignment="1" applyProtection="1">
      <alignment horizontal="center" vertical="center"/>
    </xf>
    <xf numFmtId="1" fontId="10" fillId="0" borderId="46" xfId="2" applyNumberFormat="1" applyFill="1" applyBorder="1" applyAlignment="1" applyProtection="1">
      <alignment horizontal="center" vertical="center"/>
    </xf>
    <xf numFmtId="1" fontId="0" fillId="0" borderId="49" xfId="0" applyNumberFormat="1" applyBorder="1" applyAlignment="1" applyProtection="1">
      <alignment horizontal="center" vertical="center"/>
    </xf>
    <xf numFmtId="1" fontId="0" fillId="0" borderId="44" xfId="0" applyNumberFormat="1" applyBorder="1" applyAlignment="1" applyProtection="1">
      <alignment horizontal="center" vertical="center"/>
    </xf>
    <xf numFmtId="0" fontId="3" fillId="0" borderId="71" xfId="0" applyFont="1" applyBorder="1" applyAlignment="1" applyProtection="1">
      <alignment horizontal="left" wrapText="1"/>
    </xf>
    <xf numFmtId="0" fontId="3" fillId="0" borderId="64" xfId="0" applyFont="1" applyBorder="1" applyAlignment="1" applyProtection="1">
      <alignment horizontal="left" wrapText="1"/>
    </xf>
    <xf numFmtId="0" fontId="4" fillId="0" borderId="21" xfId="0" applyFont="1" applyBorder="1" applyAlignment="1" applyProtection="1">
      <alignment horizontal="center" vertical="center" textRotation="90" wrapText="1"/>
    </xf>
    <xf numFmtId="0" fontId="1" fillId="0" borderId="72" xfId="0" applyFont="1" applyBorder="1" applyAlignment="1" applyProtection="1">
      <alignment horizontal="left" wrapText="1"/>
    </xf>
    <xf numFmtId="0" fontId="3" fillId="0" borderId="1" xfId="0" applyFont="1" applyBorder="1" applyAlignment="1" applyProtection="1">
      <alignment horizontal="left" wrapText="1"/>
    </xf>
    <xf numFmtId="0" fontId="1" fillId="0" borderId="1" xfId="0" applyFont="1" applyBorder="1" applyAlignment="1" applyProtection="1">
      <alignment horizontal="center" wrapText="1"/>
    </xf>
    <xf numFmtId="0" fontId="1" fillId="0" borderId="2" xfId="0" applyFont="1" applyBorder="1" applyAlignment="1" applyProtection="1">
      <alignment horizontal="left" vertical="top" wrapText="1"/>
    </xf>
    <xf numFmtId="0" fontId="1" fillId="0" borderId="20" xfId="0" applyFont="1" applyBorder="1" applyAlignment="1" applyProtection="1">
      <alignment horizontal="left" vertical="top" wrapText="1"/>
    </xf>
    <xf numFmtId="0" fontId="1" fillId="0" borderId="1" xfId="0" applyFont="1" applyBorder="1" applyAlignment="1" applyProtection="1">
      <alignment horizontal="left" vertical="top" wrapText="1"/>
    </xf>
    <xf numFmtId="0" fontId="1" fillId="0" borderId="74" xfId="0" applyFont="1" applyBorder="1" applyAlignment="1" applyProtection="1">
      <alignment horizontal="center" wrapText="1"/>
    </xf>
    <xf numFmtId="0" fontId="1" fillId="0" borderId="73" xfId="0" applyFont="1" applyBorder="1" applyAlignment="1" applyProtection="1">
      <alignment horizontal="left" vertical="top" wrapText="1"/>
    </xf>
    <xf numFmtId="0" fontId="1" fillId="0" borderId="19" xfId="0" applyFont="1" applyBorder="1" applyAlignment="1" applyProtection="1">
      <alignment horizontal="left" vertical="top" wrapText="1"/>
    </xf>
    <xf numFmtId="0" fontId="1" fillId="0" borderId="76" xfId="0" applyFont="1" applyBorder="1" applyAlignment="1" applyProtection="1">
      <alignment horizontal="center" wrapText="1"/>
    </xf>
    <xf numFmtId="0" fontId="1" fillId="0" borderId="75" xfId="0" applyFont="1" applyBorder="1" applyAlignment="1" applyProtection="1">
      <alignment horizontal="center" wrapText="1"/>
    </xf>
    <xf numFmtId="0" fontId="1" fillId="0" borderId="26" xfId="0" applyFont="1" applyBorder="1" applyAlignment="1" applyProtection="1">
      <alignment horizontal="center" wrapText="1"/>
    </xf>
    <xf numFmtId="0" fontId="1" fillId="0" borderId="5" xfId="0" applyFont="1" applyBorder="1" applyAlignment="1" applyProtection="1">
      <alignment horizontal="center" wrapText="1"/>
    </xf>
    <xf numFmtId="2" fontId="5" fillId="3" borderId="65" xfId="0" applyNumberFormat="1" applyFont="1" applyFill="1" applyBorder="1" applyAlignment="1" applyProtection="1">
      <alignment horizontal="center" vertical="center" wrapText="1"/>
    </xf>
    <xf numFmtId="14" fontId="0" fillId="0" borderId="34" xfId="0" applyNumberFormat="1" applyBorder="1" applyAlignment="1" applyProtection="1">
      <alignment horizontal="left" vertical="top"/>
      <protection locked="0"/>
    </xf>
    <xf numFmtId="14" fontId="0" fillId="0" borderId="35" xfId="0" applyNumberFormat="1" applyBorder="1" applyAlignment="1" applyProtection="1">
      <alignment horizontal="left" vertical="top"/>
      <protection locked="0"/>
    </xf>
    <xf numFmtId="0" fontId="7" fillId="6" borderId="2"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19" fillId="6" borderId="8" xfId="0" applyFont="1" applyFill="1" applyBorder="1" applyAlignment="1" applyProtection="1">
      <alignment horizontal="center" vertical="center" wrapText="1"/>
    </xf>
    <xf numFmtId="0" fontId="3" fillId="7" borderId="5" xfId="0" applyFont="1" applyFill="1" applyBorder="1" applyAlignment="1" applyProtection="1">
      <alignment horizontal="left"/>
    </xf>
    <xf numFmtId="0" fontId="20" fillId="9" borderId="77" xfId="3" applyFont="1" applyFill="1" applyBorder="1" applyAlignment="1" applyProtection="1">
      <alignment horizontal="left" wrapText="1"/>
    </xf>
    <xf numFmtId="0" fontId="20" fillId="9" borderId="78" xfId="3" applyFont="1" applyFill="1" applyBorder="1" applyAlignment="1" applyProtection="1">
      <alignment horizontal="left" wrapText="1"/>
    </xf>
    <xf numFmtId="0" fontId="20" fillId="9" borderId="79" xfId="3" applyFont="1" applyFill="1" applyBorder="1" applyAlignment="1" applyProtection="1">
      <alignment horizontal="left" wrapText="1"/>
    </xf>
    <xf numFmtId="0" fontId="6" fillId="8" borderId="1" xfId="0" applyFont="1" applyFill="1" applyBorder="1" applyAlignment="1" applyProtection="1">
      <alignment horizontal="left" vertical="center"/>
    </xf>
    <xf numFmtId="0" fontId="6" fillId="8" borderId="50" xfId="0" applyFont="1" applyFill="1" applyBorder="1" applyAlignment="1" applyProtection="1">
      <alignment horizontal="left" vertical="center"/>
    </xf>
    <xf numFmtId="0" fontId="1" fillId="3" borderId="80" xfId="0" applyFont="1" applyFill="1" applyBorder="1" applyAlignment="1" applyProtection="1">
      <alignment horizontal="left" vertical="center"/>
    </xf>
    <xf numFmtId="0" fontId="1" fillId="3" borderId="50" xfId="0" applyFont="1" applyFill="1" applyBorder="1" applyAlignment="1" applyProtection="1">
      <alignment horizontal="left" vertical="center"/>
    </xf>
    <xf numFmtId="0" fontId="1" fillId="3" borderId="80" xfId="0" applyFont="1" applyFill="1" applyBorder="1" applyAlignment="1" applyProtection="1">
      <alignment vertical="center" wrapText="1"/>
    </xf>
    <xf numFmtId="0" fontId="1" fillId="3" borderId="50" xfId="0" applyFont="1" applyFill="1" applyBorder="1" applyAlignment="1" applyProtection="1">
      <alignment vertical="center" wrapText="1"/>
    </xf>
    <xf numFmtId="0" fontId="20" fillId="9" borderId="81" xfId="3" applyFont="1" applyFill="1" applyBorder="1" applyAlignment="1" applyProtection="1">
      <alignment horizontal="left" wrapText="1"/>
    </xf>
    <xf numFmtId="0" fontId="20" fillId="9" borderId="82" xfId="3" applyFont="1" applyFill="1" applyBorder="1" applyAlignment="1" applyProtection="1">
      <alignment horizontal="left" wrapText="1"/>
    </xf>
    <xf numFmtId="0" fontId="20" fillId="9" borderId="83" xfId="3" applyFont="1" applyFill="1" applyBorder="1" applyAlignment="1" applyProtection="1">
      <alignment horizontal="left" wrapText="1"/>
    </xf>
    <xf numFmtId="0" fontId="12" fillId="8" borderId="1" xfId="0" applyFont="1" applyFill="1" applyBorder="1" applyAlignment="1" applyProtection="1">
      <alignment horizontal="left" vertical="center"/>
    </xf>
    <xf numFmtId="0" fontId="12" fillId="8" borderId="50" xfId="0" applyFont="1" applyFill="1" applyBorder="1" applyAlignment="1" applyProtection="1">
      <alignment horizontal="left" vertical="center"/>
    </xf>
    <xf numFmtId="0" fontId="12" fillId="8" borderId="55" xfId="0" applyFont="1" applyFill="1" applyBorder="1" applyAlignment="1" applyProtection="1">
      <alignment horizontal="left" vertical="center"/>
    </xf>
    <xf numFmtId="0" fontId="12" fillId="8" borderId="84" xfId="0" applyFont="1" applyFill="1" applyBorder="1" applyAlignment="1" applyProtection="1">
      <alignment horizontal="left" vertical="center"/>
    </xf>
    <xf numFmtId="0" fontId="1" fillId="3" borderId="85" xfId="0" applyFont="1" applyFill="1" applyBorder="1" applyAlignment="1" applyProtection="1">
      <alignment horizontal="left" vertical="center"/>
    </xf>
    <xf numFmtId="0" fontId="1" fillId="3" borderId="86" xfId="0" applyFont="1" applyFill="1" applyBorder="1" applyAlignment="1" applyProtection="1">
      <alignment horizontal="left" vertical="center"/>
    </xf>
    <xf numFmtId="0" fontId="20" fillId="9" borderId="87" xfId="3" applyFont="1" applyFill="1" applyBorder="1" applyAlignment="1" applyProtection="1">
      <alignment horizontal="left" wrapText="1"/>
    </xf>
    <xf numFmtId="0" fontId="20" fillId="9" borderId="88" xfId="3" applyFont="1" applyFill="1" applyBorder="1" applyAlignment="1" applyProtection="1">
      <alignment horizontal="left" wrapText="1"/>
    </xf>
    <xf numFmtId="0" fontId="20" fillId="9" borderId="89" xfId="3" applyFont="1" applyFill="1" applyBorder="1" applyAlignment="1" applyProtection="1">
      <alignment horizontal="left" wrapText="1"/>
    </xf>
    <xf numFmtId="0" fontId="3" fillId="0" borderId="37" xfId="0" applyFont="1" applyFill="1" applyBorder="1" applyAlignment="1" applyProtection="1">
      <alignment vertical="top" wrapText="1"/>
    </xf>
    <xf numFmtId="0" fontId="13" fillId="0" borderId="64" xfId="0" applyFont="1" applyFill="1" applyBorder="1" applyAlignment="1" applyProtection="1">
      <alignment horizontal="left" vertical="top" wrapText="1"/>
      <protection locked="0"/>
    </xf>
    <xf numFmtId="0" fontId="13" fillId="0" borderId="21" xfId="0" applyFont="1" applyFill="1" applyBorder="1" applyAlignment="1" applyProtection="1">
      <alignment horizontal="left" vertical="top" wrapText="1"/>
      <protection locked="0"/>
    </xf>
    <xf numFmtId="0" fontId="3" fillId="11" borderId="91" xfId="0" applyFont="1" applyFill="1" applyBorder="1" applyAlignment="1" applyProtection="1">
      <alignment vertical="center" wrapText="1"/>
    </xf>
    <xf numFmtId="0" fontId="3" fillId="11" borderId="33" xfId="0" applyFont="1" applyFill="1" applyBorder="1" applyAlignment="1" applyProtection="1">
      <alignment vertical="center" wrapText="1"/>
    </xf>
    <xf numFmtId="0" fontId="3" fillId="11" borderId="92" xfId="0" applyFont="1" applyFill="1" applyBorder="1" applyAlignment="1" applyProtection="1">
      <alignment vertical="center" wrapText="1"/>
    </xf>
    <xf numFmtId="0" fontId="13" fillId="0" borderId="93" xfId="0" applyFont="1" applyFill="1" applyBorder="1" applyAlignment="1" applyProtection="1">
      <alignment horizontal="left" vertical="top" wrapText="1"/>
      <protection locked="0"/>
    </xf>
    <xf numFmtId="0" fontId="13" fillId="0" borderId="71" xfId="0" applyFont="1" applyFill="1" applyBorder="1" applyAlignment="1" applyProtection="1">
      <alignment horizontal="left" vertical="top" wrapText="1"/>
      <protection locked="0"/>
    </xf>
    <xf numFmtId="0" fontId="3" fillId="11" borderId="91" xfId="0" applyFont="1" applyFill="1" applyBorder="1" applyAlignment="1" applyProtection="1">
      <alignment horizontal="left" vertical="center" wrapText="1"/>
    </xf>
    <xf numFmtId="0" fontId="3" fillId="11" borderId="33" xfId="0" applyFont="1" applyFill="1" applyBorder="1" applyAlignment="1" applyProtection="1">
      <alignment horizontal="left" vertical="center" wrapText="1"/>
    </xf>
    <xf numFmtId="0" fontId="3" fillId="11" borderId="92" xfId="0" applyFont="1" applyFill="1" applyBorder="1" applyAlignment="1" applyProtection="1">
      <alignment horizontal="left" vertical="center" wrapText="1"/>
    </xf>
    <xf numFmtId="0" fontId="3" fillId="0" borderId="37" xfId="0" applyFont="1" applyBorder="1" applyAlignment="1" applyProtection="1">
      <alignment vertical="top" wrapText="1"/>
    </xf>
    <xf numFmtId="0" fontId="1" fillId="0" borderId="9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7" xfId="0" applyFont="1" applyFill="1" applyBorder="1" applyAlignment="1" applyProtection="1">
      <alignment horizontal="left" vertical="top" wrapText="1"/>
    </xf>
    <xf numFmtId="0" fontId="3" fillId="0" borderId="37" xfId="0" applyFont="1" applyFill="1" applyBorder="1" applyAlignment="1" applyProtection="1">
      <alignment horizontal="left" vertical="top" wrapText="1"/>
    </xf>
    <xf numFmtId="0" fontId="3" fillId="0" borderId="37" xfId="0" applyFont="1" applyFill="1" applyBorder="1" applyAlignment="1" applyProtection="1">
      <alignment horizontal="center" vertical="top" wrapText="1"/>
    </xf>
    <xf numFmtId="0" fontId="3" fillId="9" borderId="64" xfId="0" applyFont="1" applyFill="1" applyBorder="1" applyAlignment="1" applyProtection="1">
      <alignment horizontal="center" vertical="top" wrapText="1"/>
    </xf>
    <xf numFmtId="0" fontId="3" fillId="9" borderId="21" xfId="0" applyFont="1" applyFill="1" applyBorder="1" applyAlignment="1" applyProtection="1">
      <alignment horizontal="center" vertical="top" wrapText="1"/>
    </xf>
    <xf numFmtId="0" fontId="3" fillId="0" borderId="21" xfId="0" applyFont="1" applyFill="1" applyBorder="1" applyAlignment="1" applyProtection="1">
      <alignment horizontal="center" textRotation="90" wrapText="1"/>
    </xf>
    <xf numFmtId="0" fontId="9" fillId="0" borderId="91" xfId="0" applyFont="1" applyFill="1" applyBorder="1" applyAlignment="1" applyProtection="1">
      <alignment horizontal="center" vertical="top"/>
    </xf>
    <xf numFmtId="0" fontId="9" fillId="0" borderId="33" xfId="0" applyFont="1" applyFill="1" applyBorder="1" applyAlignment="1" applyProtection="1">
      <alignment horizontal="center" vertical="top"/>
    </xf>
    <xf numFmtId="0" fontId="9" fillId="0" borderId="92" xfId="0" applyFont="1" applyFill="1" applyBorder="1" applyAlignment="1" applyProtection="1">
      <alignment horizontal="center" vertical="top"/>
    </xf>
    <xf numFmtId="0" fontId="13" fillId="0" borderId="21" xfId="0" applyFont="1" applyFill="1" applyBorder="1" applyAlignment="1" applyProtection="1">
      <alignment horizontal="center" textRotation="90" wrapText="1"/>
    </xf>
    <xf numFmtId="0" fontId="13" fillId="0" borderId="94" xfId="0" applyFont="1" applyFill="1" applyBorder="1" applyAlignment="1" applyProtection="1">
      <alignment horizontal="center" textRotation="90" wrapText="1"/>
    </xf>
    <xf numFmtId="0" fontId="3" fillId="0" borderId="21" xfId="0" applyFont="1" applyFill="1" applyBorder="1" applyAlignment="1" applyProtection="1">
      <alignment horizontal="left" vertical="top" indent="2"/>
    </xf>
    <xf numFmtId="0" fontId="3" fillId="6" borderId="21" xfId="0" applyFont="1" applyFill="1" applyBorder="1" applyAlignment="1" applyProtection="1">
      <alignment horizontal="center" vertical="top" wrapText="1"/>
    </xf>
    <xf numFmtId="0" fontId="1" fillId="0" borderId="1" xfId="0" applyFont="1" applyFill="1" applyBorder="1" applyAlignment="1" applyProtection="1">
      <alignment horizontal="left" vertical="top" wrapText="1"/>
    </xf>
    <xf numFmtId="0" fontId="15" fillId="3" borderId="0" xfId="3" applyFill="1" applyBorder="1" applyAlignment="1" applyProtection="1">
      <alignment horizontal="center" vertical="top"/>
    </xf>
    <xf numFmtId="0" fontId="1" fillId="0" borderId="73" xfId="0" applyFont="1" applyFill="1" applyBorder="1" applyAlignment="1" applyProtection="1">
      <alignment horizontal="left" vertical="top" wrapText="1"/>
    </xf>
    <xf numFmtId="0" fontId="1" fillId="0" borderId="39" xfId="0" applyFont="1" applyFill="1" applyBorder="1" applyAlignment="1" applyProtection="1">
      <alignment horizontal="left" vertical="top" wrapText="1"/>
    </xf>
    <xf numFmtId="0" fontId="1" fillId="0" borderId="19"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1" fillId="0" borderId="68" xfId="0" applyFont="1" applyFill="1" applyBorder="1" applyAlignment="1" applyProtection="1">
      <alignment horizontal="left" vertical="top" wrapText="1"/>
    </xf>
    <xf numFmtId="0" fontId="1" fillId="0" borderId="66" xfId="0" applyFont="1" applyFill="1" applyBorder="1" applyAlignment="1" applyProtection="1">
      <alignment horizontal="left" vertical="top" wrapText="1"/>
    </xf>
    <xf numFmtId="0" fontId="13" fillId="0" borderId="65" xfId="0" applyFont="1" applyFill="1" applyBorder="1" applyAlignment="1" applyProtection="1">
      <alignment horizontal="left" vertical="top" wrapText="1"/>
      <protection locked="0"/>
    </xf>
    <xf numFmtId="0" fontId="0" fillId="0" borderId="33" xfId="0" applyBorder="1" applyAlignment="1">
      <alignment horizontal="center" vertical="top"/>
    </xf>
    <xf numFmtId="0" fontId="0" fillId="0" borderId="92" xfId="0" applyBorder="1" applyAlignment="1">
      <alignment horizontal="center" vertical="top"/>
    </xf>
    <xf numFmtId="0" fontId="13" fillId="0" borderId="98" xfId="0" applyFont="1" applyFill="1" applyBorder="1" applyAlignment="1" applyProtection="1">
      <alignment horizontal="center" textRotation="90" wrapText="1"/>
    </xf>
    <xf numFmtId="0" fontId="13" fillId="0" borderId="99" xfId="0" applyFont="1" applyFill="1" applyBorder="1" applyAlignment="1" applyProtection="1">
      <alignment horizontal="center" textRotation="90" wrapText="1"/>
    </xf>
    <xf numFmtId="0" fontId="13" fillId="0" borderId="97" xfId="0" applyFont="1" applyFill="1" applyBorder="1" applyAlignment="1" applyProtection="1">
      <alignment horizontal="center" textRotation="90" wrapText="1"/>
    </xf>
    <xf numFmtId="0" fontId="13" fillId="0" borderId="95" xfId="0" applyFont="1" applyFill="1" applyBorder="1" applyAlignment="1" applyProtection="1">
      <alignment horizontal="center" textRotation="90" wrapText="1"/>
    </xf>
    <xf numFmtId="0" fontId="13" fillId="0" borderId="96" xfId="0" applyFont="1" applyFill="1" applyBorder="1" applyAlignment="1" applyProtection="1">
      <alignment horizontal="center" textRotation="90" wrapText="1"/>
    </xf>
    <xf numFmtId="0" fontId="14" fillId="0" borderId="0" xfId="0" applyFont="1" applyBorder="1" applyAlignment="1">
      <alignment horizontal="left"/>
    </xf>
    <xf numFmtId="0" fontId="14" fillId="0" borderId="0" xfId="0" applyFont="1" applyBorder="1" applyAlignment="1" applyProtection="1">
      <alignment horizontal="left"/>
    </xf>
  </cellXfs>
  <cellStyles count="5">
    <cellStyle name="Hyperlink" xfId="3" builtinId="8"/>
    <cellStyle name="Normal" xfId="0" builtinId="0"/>
    <cellStyle name="Percent" xfId="4" builtinId="5"/>
    <cellStyle name="RowLevel_1" xfId="1" builtinId="1" iLevel="0"/>
    <cellStyle name="RowLevel_2" xfId="2" builtinId="1" iLevel="1"/>
  </cellStyles>
  <dxfs count="186">
    <dxf>
      <font>
        <b/>
        <i val="0"/>
        <condense val="0"/>
        <extend val="0"/>
        <color indexed="9"/>
      </font>
      <fill>
        <patternFill patternType="solid">
          <fgColor indexed="37"/>
          <bgColor indexed="16"/>
        </patternFill>
      </fill>
    </dxf>
    <dxf>
      <font>
        <b/>
        <i val="0"/>
        <condense val="0"/>
        <extend val="0"/>
        <color indexed="0"/>
      </font>
      <fill>
        <patternFill patternType="solid">
          <fgColor indexed="26"/>
          <bgColor indexed="43"/>
        </patternFill>
      </fill>
    </dxf>
    <dxf>
      <font>
        <b/>
        <i val="0"/>
        <condense val="0"/>
        <extend val="0"/>
        <color indexed="0"/>
      </font>
      <fill>
        <patternFill patternType="solid">
          <fgColor indexed="21"/>
          <bgColor indexed="57"/>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53"/>
      </font>
      <fill>
        <patternFill patternType="solid">
          <fgColor indexed="26"/>
          <bgColor indexed="9"/>
        </patternFill>
      </fill>
    </dxf>
    <dxf>
      <font>
        <b/>
        <i val="0"/>
        <condense val="0"/>
        <extend val="0"/>
        <color indexed="10"/>
      </font>
      <fill>
        <patternFill patternType="solid">
          <fgColor indexed="37"/>
          <bgColor indexed="9"/>
        </patternFill>
      </fill>
    </dxf>
    <dxf>
      <font>
        <b/>
        <i val="0"/>
        <condense val="0"/>
        <extend val="0"/>
        <color indexed="57"/>
      </font>
      <fill>
        <patternFill patternType="solid">
          <fgColor indexed="21"/>
          <bgColor indexed="9"/>
        </patternFill>
      </fill>
    </dxf>
    <dxf>
      <font>
        <b/>
        <i val="0"/>
        <condense val="0"/>
        <extend val="0"/>
        <color indexed="53"/>
      </font>
      <fill>
        <patternFill patternType="solid">
          <fgColor indexed="26"/>
          <bgColor indexed="9"/>
        </patternFill>
      </fill>
    </dxf>
    <dxf>
      <font>
        <b/>
        <i val="0"/>
        <condense val="0"/>
        <extend val="0"/>
        <color indexed="10"/>
      </font>
      <fill>
        <patternFill patternType="solid">
          <fgColor indexed="37"/>
          <bgColor indexed="9"/>
        </patternFill>
      </fill>
    </dxf>
    <dxf>
      <font>
        <b/>
        <i val="0"/>
        <condense val="0"/>
        <extend val="0"/>
        <color indexed="57"/>
      </font>
      <fill>
        <patternFill patternType="solid">
          <fgColor indexed="21"/>
          <bgColor indexed="9"/>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53"/>
      </font>
      <fill>
        <patternFill patternType="solid">
          <fgColor indexed="26"/>
          <bgColor indexed="9"/>
        </patternFill>
      </fill>
    </dxf>
    <dxf>
      <font>
        <b/>
        <i val="0"/>
        <condense val="0"/>
        <extend val="0"/>
        <color indexed="10"/>
      </font>
      <fill>
        <patternFill patternType="solid">
          <fgColor indexed="37"/>
          <bgColor indexed="9"/>
        </patternFill>
      </fill>
    </dxf>
    <dxf>
      <font>
        <b/>
        <i val="0"/>
        <condense val="0"/>
        <extend val="0"/>
        <color indexed="57"/>
      </font>
      <fill>
        <patternFill patternType="solid">
          <fgColor indexed="21"/>
          <bgColor indexed="9"/>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53"/>
      </font>
      <fill>
        <patternFill patternType="solid">
          <fgColor indexed="26"/>
          <bgColor indexed="9"/>
        </patternFill>
      </fill>
    </dxf>
    <dxf>
      <font>
        <b/>
        <i val="0"/>
        <condense val="0"/>
        <extend val="0"/>
        <color indexed="10"/>
      </font>
      <fill>
        <patternFill patternType="solid">
          <fgColor indexed="37"/>
          <bgColor indexed="9"/>
        </patternFill>
      </fill>
    </dxf>
    <dxf>
      <font>
        <b/>
        <i val="0"/>
        <condense val="0"/>
        <extend val="0"/>
        <color indexed="57"/>
      </font>
      <fill>
        <patternFill patternType="solid">
          <fgColor indexed="21"/>
          <bgColor indexed="9"/>
        </patternFill>
      </fill>
    </dxf>
    <dxf>
      <font>
        <b/>
        <i val="0"/>
        <condense val="0"/>
        <extend val="0"/>
        <color indexed="53"/>
      </font>
      <fill>
        <patternFill patternType="solid">
          <fgColor indexed="26"/>
          <bgColor indexed="9"/>
        </patternFill>
      </fill>
    </dxf>
    <dxf>
      <font>
        <b/>
        <i val="0"/>
        <condense val="0"/>
        <extend val="0"/>
        <color indexed="10"/>
      </font>
      <fill>
        <patternFill patternType="solid">
          <fgColor indexed="37"/>
          <bgColor indexed="9"/>
        </patternFill>
      </fill>
    </dxf>
    <dxf>
      <font>
        <b/>
        <i val="0"/>
        <condense val="0"/>
        <extend val="0"/>
        <color indexed="57"/>
      </font>
      <fill>
        <patternFill patternType="solid">
          <fgColor indexed="21"/>
          <bgColor indexed="9"/>
        </patternFill>
      </fill>
    </dxf>
    <dxf>
      <font>
        <b/>
        <i val="0"/>
        <condense val="0"/>
        <extend val="0"/>
        <color indexed="53"/>
      </font>
      <fill>
        <patternFill patternType="solid">
          <fgColor indexed="26"/>
          <bgColor indexed="9"/>
        </patternFill>
      </fill>
    </dxf>
    <dxf>
      <font>
        <b/>
        <i val="0"/>
        <condense val="0"/>
        <extend val="0"/>
        <color indexed="10"/>
      </font>
      <fill>
        <patternFill patternType="solid">
          <fgColor indexed="37"/>
          <bgColor indexed="9"/>
        </patternFill>
      </fill>
    </dxf>
    <dxf>
      <font>
        <b/>
        <i val="0"/>
        <condense val="0"/>
        <extend val="0"/>
        <color indexed="57"/>
      </font>
      <fill>
        <patternFill patternType="solid">
          <fgColor indexed="21"/>
          <bgColor indexed="9"/>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53"/>
      </font>
      <fill>
        <patternFill patternType="solid">
          <fgColor indexed="26"/>
          <bgColor indexed="9"/>
        </patternFill>
      </fill>
    </dxf>
    <dxf>
      <font>
        <b/>
        <i val="0"/>
        <condense val="0"/>
        <extend val="0"/>
        <color indexed="10"/>
      </font>
      <fill>
        <patternFill patternType="solid">
          <fgColor indexed="37"/>
          <bgColor indexed="9"/>
        </patternFill>
      </fill>
    </dxf>
    <dxf>
      <font>
        <b/>
        <i val="0"/>
        <condense val="0"/>
        <extend val="0"/>
        <color indexed="57"/>
      </font>
      <fill>
        <patternFill patternType="solid">
          <fgColor indexed="21"/>
          <bgColor indexed="9"/>
        </patternFill>
      </fill>
    </dxf>
    <dxf>
      <font>
        <b/>
        <i val="0"/>
        <condense val="0"/>
        <extend val="0"/>
        <color indexed="53"/>
      </font>
      <fill>
        <patternFill patternType="solid">
          <fgColor indexed="26"/>
          <bgColor indexed="9"/>
        </patternFill>
      </fill>
    </dxf>
    <dxf>
      <font>
        <b/>
        <i val="0"/>
        <condense val="0"/>
        <extend val="0"/>
        <color indexed="10"/>
      </font>
      <fill>
        <patternFill patternType="solid">
          <fgColor indexed="37"/>
          <bgColor indexed="9"/>
        </patternFill>
      </fill>
    </dxf>
    <dxf>
      <font>
        <b/>
        <i val="0"/>
        <condense val="0"/>
        <extend val="0"/>
        <color indexed="57"/>
      </font>
      <fill>
        <patternFill patternType="solid">
          <fgColor indexed="21"/>
          <bgColor indexed="9"/>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53"/>
      </font>
      <fill>
        <patternFill patternType="solid">
          <fgColor indexed="26"/>
          <bgColor indexed="9"/>
        </patternFill>
      </fill>
    </dxf>
    <dxf>
      <font>
        <b/>
        <i val="0"/>
        <condense val="0"/>
        <extend val="0"/>
        <color indexed="10"/>
      </font>
      <fill>
        <patternFill patternType="solid">
          <fgColor indexed="37"/>
          <bgColor indexed="9"/>
        </patternFill>
      </fill>
    </dxf>
    <dxf>
      <font>
        <b/>
        <i val="0"/>
        <condense val="0"/>
        <extend val="0"/>
        <color indexed="57"/>
      </font>
      <fill>
        <patternFill patternType="solid">
          <fgColor indexed="21"/>
          <bgColor indexed="9"/>
        </patternFill>
      </fill>
    </dxf>
    <dxf>
      <font>
        <b/>
        <i val="0"/>
        <condense val="0"/>
        <extend val="0"/>
        <color indexed="53"/>
      </font>
      <fill>
        <patternFill patternType="solid">
          <fgColor indexed="26"/>
          <bgColor indexed="9"/>
        </patternFill>
      </fill>
    </dxf>
    <dxf>
      <font>
        <b/>
        <i val="0"/>
        <condense val="0"/>
        <extend val="0"/>
        <color indexed="10"/>
      </font>
      <fill>
        <patternFill patternType="solid">
          <fgColor indexed="37"/>
          <bgColor indexed="9"/>
        </patternFill>
      </fill>
    </dxf>
    <dxf>
      <font>
        <b/>
        <i val="0"/>
        <condense val="0"/>
        <extend val="0"/>
        <color indexed="57"/>
      </font>
      <fill>
        <patternFill patternType="solid">
          <fgColor indexed="21"/>
          <bgColor indexed="9"/>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53"/>
      </font>
      <fill>
        <patternFill patternType="solid">
          <fgColor indexed="26"/>
          <bgColor indexed="9"/>
        </patternFill>
      </fill>
    </dxf>
    <dxf>
      <font>
        <b/>
        <i val="0"/>
        <condense val="0"/>
        <extend val="0"/>
        <color indexed="10"/>
      </font>
      <fill>
        <patternFill patternType="solid">
          <fgColor indexed="37"/>
          <bgColor indexed="9"/>
        </patternFill>
      </fill>
    </dxf>
    <dxf>
      <font>
        <b/>
        <i val="0"/>
        <condense val="0"/>
        <extend val="0"/>
        <color indexed="57"/>
      </font>
      <fill>
        <patternFill patternType="solid">
          <fgColor indexed="21"/>
          <bgColor indexed="9"/>
        </patternFill>
      </fill>
    </dxf>
    <dxf>
      <font>
        <b/>
        <i val="0"/>
        <condense val="0"/>
        <extend val="0"/>
        <color indexed="53"/>
      </font>
      <fill>
        <patternFill patternType="solid">
          <fgColor indexed="26"/>
          <bgColor indexed="9"/>
        </patternFill>
      </fill>
    </dxf>
    <dxf>
      <font>
        <b/>
        <i val="0"/>
        <condense val="0"/>
        <extend val="0"/>
        <color indexed="10"/>
      </font>
      <fill>
        <patternFill patternType="solid">
          <fgColor indexed="37"/>
          <bgColor indexed="9"/>
        </patternFill>
      </fill>
    </dxf>
    <dxf>
      <font>
        <b/>
        <i val="0"/>
        <condense val="0"/>
        <extend val="0"/>
        <color indexed="57"/>
      </font>
      <fill>
        <patternFill patternType="solid">
          <fgColor indexed="21"/>
          <bgColor indexed="9"/>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53"/>
      </font>
      <fill>
        <patternFill patternType="solid">
          <fgColor indexed="26"/>
          <bgColor indexed="9"/>
        </patternFill>
      </fill>
    </dxf>
    <dxf>
      <font>
        <b/>
        <i val="0"/>
        <condense val="0"/>
        <extend val="0"/>
        <color indexed="10"/>
      </font>
      <fill>
        <patternFill patternType="solid">
          <fgColor indexed="37"/>
          <bgColor indexed="9"/>
        </patternFill>
      </fill>
    </dxf>
    <dxf>
      <font>
        <b/>
        <i val="0"/>
        <condense val="0"/>
        <extend val="0"/>
        <color indexed="57"/>
      </font>
      <fill>
        <patternFill patternType="solid">
          <fgColor indexed="21"/>
          <bgColor indexed="9"/>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53"/>
      </font>
      <fill>
        <patternFill patternType="solid">
          <fgColor indexed="26"/>
          <bgColor indexed="9"/>
        </patternFill>
      </fill>
    </dxf>
    <dxf>
      <font>
        <b/>
        <i val="0"/>
        <condense val="0"/>
        <extend val="0"/>
        <color indexed="10"/>
      </font>
      <fill>
        <patternFill patternType="solid">
          <fgColor indexed="37"/>
          <bgColor indexed="9"/>
        </patternFill>
      </fill>
    </dxf>
    <dxf>
      <font>
        <b/>
        <i val="0"/>
        <condense val="0"/>
        <extend val="0"/>
        <color indexed="57"/>
      </font>
      <fill>
        <patternFill patternType="solid">
          <fgColor indexed="21"/>
          <bgColor indexed="9"/>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53"/>
      </font>
      <fill>
        <patternFill patternType="solid">
          <fgColor indexed="26"/>
          <bgColor indexed="9"/>
        </patternFill>
      </fill>
    </dxf>
    <dxf>
      <font>
        <b/>
        <i val="0"/>
        <condense val="0"/>
        <extend val="0"/>
        <color indexed="10"/>
      </font>
      <fill>
        <patternFill patternType="solid">
          <fgColor indexed="37"/>
          <bgColor indexed="9"/>
        </patternFill>
      </fill>
    </dxf>
    <dxf>
      <font>
        <b/>
        <i val="0"/>
        <condense val="0"/>
        <extend val="0"/>
        <color indexed="57"/>
      </font>
      <fill>
        <patternFill patternType="solid">
          <fgColor indexed="21"/>
          <bgColor indexed="9"/>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53"/>
      </font>
      <fill>
        <patternFill patternType="solid">
          <fgColor indexed="26"/>
          <bgColor indexed="9"/>
        </patternFill>
      </fill>
    </dxf>
    <dxf>
      <font>
        <b/>
        <i val="0"/>
        <condense val="0"/>
        <extend val="0"/>
        <color indexed="10"/>
      </font>
      <fill>
        <patternFill patternType="solid">
          <fgColor indexed="37"/>
          <bgColor indexed="9"/>
        </patternFill>
      </fill>
    </dxf>
    <dxf>
      <font>
        <b/>
        <i val="0"/>
        <condense val="0"/>
        <extend val="0"/>
        <color indexed="57"/>
      </font>
      <fill>
        <patternFill patternType="solid">
          <fgColor indexed="21"/>
          <bgColor indexed="9"/>
        </patternFill>
      </fill>
    </dxf>
    <dxf>
      <font>
        <b/>
        <i val="0"/>
        <condense val="0"/>
        <extend val="0"/>
        <color indexed="53"/>
      </font>
      <fill>
        <patternFill patternType="solid">
          <fgColor indexed="26"/>
          <bgColor indexed="9"/>
        </patternFill>
      </fill>
    </dxf>
    <dxf>
      <font>
        <b/>
        <i val="0"/>
        <condense val="0"/>
        <extend val="0"/>
        <color indexed="10"/>
      </font>
      <fill>
        <patternFill patternType="solid">
          <fgColor indexed="37"/>
          <bgColor indexed="9"/>
        </patternFill>
      </fill>
    </dxf>
    <dxf>
      <font>
        <b/>
        <i val="0"/>
        <condense val="0"/>
        <extend val="0"/>
        <color indexed="57"/>
      </font>
      <fill>
        <patternFill patternType="solid">
          <fgColor indexed="21"/>
          <bgColor indexed="9"/>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53"/>
      </font>
      <fill>
        <patternFill patternType="solid">
          <fgColor indexed="26"/>
          <bgColor indexed="9"/>
        </patternFill>
      </fill>
    </dxf>
    <dxf>
      <font>
        <b/>
        <i val="0"/>
        <condense val="0"/>
        <extend val="0"/>
        <color indexed="10"/>
      </font>
      <fill>
        <patternFill patternType="solid">
          <fgColor indexed="37"/>
          <bgColor indexed="9"/>
        </patternFill>
      </fill>
    </dxf>
    <dxf>
      <font>
        <b/>
        <i val="0"/>
        <condense val="0"/>
        <extend val="0"/>
        <color indexed="57"/>
      </font>
      <fill>
        <patternFill patternType="solid">
          <fgColor indexed="21"/>
          <bgColor indexed="9"/>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53"/>
      </font>
      <fill>
        <patternFill patternType="solid">
          <fgColor indexed="26"/>
          <bgColor indexed="9"/>
        </patternFill>
      </fill>
    </dxf>
    <dxf>
      <font>
        <b/>
        <i val="0"/>
        <condense val="0"/>
        <extend val="0"/>
        <color indexed="10"/>
      </font>
      <fill>
        <patternFill patternType="solid">
          <fgColor indexed="37"/>
          <bgColor indexed="9"/>
        </patternFill>
      </fill>
    </dxf>
    <dxf>
      <font>
        <b/>
        <i val="0"/>
        <condense val="0"/>
        <extend val="0"/>
        <color indexed="57"/>
      </font>
      <fill>
        <patternFill patternType="solid">
          <fgColor indexed="21"/>
          <bgColor indexed="9"/>
        </patternFill>
      </fill>
    </dxf>
    <dxf>
      <font>
        <b/>
        <i val="0"/>
        <condense val="0"/>
        <extend val="0"/>
        <color indexed="53"/>
      </font>
      <fill>
        <patternFill patternType="solid">
          <fgColor indexed="26"/>
          <bgColor indexed="9"/>
        </patternFill>
      </fill>
    </dxf>
    <dxf>
      <font>
        <b/>
        <i val="0"/>
        <condense val="0"/>
        <extend val="0"/>
        <color indexed="10"/>
      </font>
      <fill>
        <patternFill patternType="solid">
          <fgColor indexed="37"/>
          <bgColor indexed="9"/>
        </patternFill>
      </fill>
    </dxf>
    <dxf>
      <font>
        <b/>
        <i val="0"/>
        <condense val="0"/>
        <extend val="0"/>
        <color indexed="57"/>
      </font>
      <fill>
        <patternFill patternType="solid">
          <fgColor indexed="21"/>
          <bgColor indexed="9"/>
        </patternFill>
      </fill>
    </dxf>
    <dxf>
      <font>
        <b/>
        <i val="0"/>
        <condense val="0"/>
        <extend val="0"/>
        <color indexed="53"/>
      </font>
      <fill>
        <patternFill patternType="solid">
          <fgColor indexed="26"/>
          <bgColor indexed="9"/>
        </patternFill>
      </fill>
    </dxf>
    <dxf>
      <font>
        <b/>
        <i val="0"/>
        <condense val="0"/>
        <extend val="0"/>
        <color indexed="10"/>
      </font>
      <fill>
        <patternFill patternType="solid">
          <fgColor indexed="37"/>
          <bgColor indexed="9"/>
        </patternFill>
      </fill>
    </dxf>
    <dxf>
      <font>
        <b/>
        <i val="0"/>
        <condense val="0"/>
        <extend val="0"/>
        <color indexed="57"/>
      </font>
      <fill>
        <patternFill patternType="solid">
          <fgColor indexed="21"/>
          <bgColor indexed="9"/>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53"/>
      </font>
      <fill>
        <patternFill patternType="solid">
          <fgColor indexed="26"/>
          <bgColor indexed="9"/>
        </patternFill>
      </fill>
    </dxf>
    <dxf>
      <font>
        <b/>
        <i val="0"/>
        <condense val="0"/>
        <extend val="0"/>
        <color indexed="10"/>
      </font>
      <fill>
        <patternFill patternType="solid">
          <fgColor indexed="37"/>
          <bgColor indexed="9"/>
        </patternFill>
      </fill>
    </dxf>
    <dxf>
      <font>
        <b/>
        <i val="0"/>
        <condense val="0"/>
        <extend val="0"/>
        <color indexed="57"/>
      </font>
      <fill>
        <patternFill patternType="solid">
          <fgColor indexed="21"/>
          <bgColor indexed="9"/>
        </patternFill>
      </fill>
    </dxf>
    <dxf>
      <font>
        <b/>
        <i val="0"/>
        <condense val="0"/>
        <extend val="0"/>
        <color indexed="53"/>
      </font>
      <fill>
        <patternFill patternType="solid">
          <fgColor indexed="26"/>
          <bgColor indexed="9"/>
        </patternFill>
      </fill>
    </dxf>
    <dxf>
      <font>
        <b/>
        <i val="0"/>
        <condense val="0"/>
        <extend val="0"/>
        <color indexed="10"/>
      </font>
      <fill>
        <patternFill patternType="solid">
          <fgColor indexed="37"/>
          <bgColor indexed="9"/>
        </patternFill>
      </fill>
    </dxf>
    <dxf>
      <font>
        <b/>
        <i val="0"/>
        <condense val="0"/>
        <extend val="0"/>
        <color indexed="57"/>
      </font>
      <fill>
        <patternFill patternType="solid">
          <fgColor indexed="21"/>
          <bgColor indexed="9"/>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53"/>
      </font>
      <fill>
        <patternFill patternType="solid">
          <fgColor indexed="26"/>
          <bgColor indexed="9"/>
        </patternFill>
      </fill>
    </dxf>
    <dxf>
      <font>
        <b/>
        <i val="0"/>
        <condense val="0"/>
        <extend val="0"/>
        <color indexed="10"/>
      </font>
      <fill>
        <patternFill patternType="solid">
          <fgColor indexed="37"/>
          <bgColor indexed="9"/>
        </patternFill>
      </fill>
    </dxf>
    <dxf>
      <font>
        <b/>
        <i val="0"/>
        <condense val="0"/>
        <extend val="0"/>
        <color indexed="57"/>
      </font>
      <fill>
        <patternFill patternType="solid">
          <fgColor indexed="21"/>
          <bgColor indexed="9"/>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53"/>
      </font>
      <fill>
        <patternFill patternType="solid">
          <fgColor indexed="26"/>
          <bgColor indexed="9"/>
        </patternFill>
      </fill>
    </dxf>
    <dxf>
      <font>
        <b/>
        <i val="0"/>
        <condense val="0"/>
        <extend val="0"/>
        <color indexed="10"/>
      </font>
      <fill>
        <patternFill patternType="solid">
          <fgColor indexed="37"/>
          <bgColor indexed="9"/>
        </patternFill>
      </fill>
    </dxf>
    <dxf>
      <font>
        <b/>
        <i val="0"/>
        <condense val="0"/>
        <extend val="0"/>
        <color indexed="57"/>
      </font>
      <fill>
        <patternFill patternType="solid">
          <fgColor indexed="21"/>
          <bgColor indexed="9"/>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53"/>
      </font>
      <fill>
        <patternFill patternType="solid">
          <fgColor indexed="26"/>
          <bgColor indexed="9"/>
        </patternFill>
      </fill>
    </dxf>
    <dxf>
      <font>
        <b/>
        <i val="0"/>
        <condense val="0"/>
        <extend val="0"/>
        <color indexed="10"/>
      </font>
      <fill>
        <patternFill patternType="solid">
          <fgColor indexed="37"/>
          <bgColor indexed="9"/>
        </patternFill>
      </fill>
    </dxf>
    <dxf>
      <font>
        <b/>
        <i val="0"/>
        <condense val="0"/>
        <extend val="0"/>
        <color indexed="57"/>
      </font>
      <fill>
        <patternFill patternType="solid">
          <fgColor indexed="21"/>
          <bgColor indexed="9"/>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53"/>
      </font>
      <fill>
        <patternFill patternType="solid">
          <fgColor indexed="26"/>
          <bgColor indexed="9"/>
        </patternFill>
      </fill>
    </dxf>
    <dxf>
      <font>
        <b/>
        <i val="0"/>
        <condense val="0"/>
        <extend val="0"/>
        <color indexed="10"/>
      </font>
      <fill>
        <patternFill patternType="solid">
          <fgColor indexed="37"/>
          <bgColor indexed="9"/>
        </patternFill>
      </fill>
    </dxf>
    <dxf>
      <font>
        <b/>
        <i val="0"/>
        <condense val="0"/>
        <extend val="0"/>
        <color indexed="57"/>
      </font>
      <fill>
        <patternFill patternType="solid">
          <fgColor indexed="21"/>
          <bgColor indexed="9"/>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9"/>
      </font>
      <fill>
        <patternFill patternType="solid">
          <fgColor indexed="37"/>
          <bgColor indexed="16"/>
        </patternFill>
      </fill>
    </dxf>
    <dxf>
      <font>
        <b/>
        <i val="0"/>
        <condense val="0"/>
        <extend val="0"/>
        <color indexed="0"/>
      </font>
      <fill>
        <patternFill patternType="solid">
          <fgColor indexed="26"/>
          <bgColor indexed="43"/>
        </patternFill>
      </fill>
    </dxf>
    <dxf>
      <font>
        <b/>
        <i val="0"/>
        <condense val="0"/>
        <extend val="0"/>
        <color indexed="0"/>
      </font>
      <fill>
        <patternFill patternType="solid">
          <fgColor indexed="21"/>
          <bgColor indexed="57"/>
        </patternFill>
      </fill>
    </dxf>
    <dxf>
      <font>
        <b/>
        <i val="0"/>
        <condense val="0"/>
        <extend val="0"/>
        <color indexed="9"/>
      </font>
      <fill>
        <patternFill patternType="solid">
          <fgColor indexed="37"/>
          <bgColor indexed="16"/>
        </patternFill>
      </fill>
    </dxf>
    <dxf>
      <font>
        <b/>
        <i val="0"/>
        <condense val="0"/>
        <extend val="0"/>
        <color indexed="0"/>
      </font>
      <fill>
        <patternFill patternType="solid">
          <fgColor indexed="26"/>
          <bgColor indexed="43"/>
        </patternFill>
      </fill>
    </dxf>
    <dxf>
      <font>
        <b/>
        <i val="0"/>
        <condense val="0"/>
        <extend val="0"/>
        <color indexed="0"/>
      </font>
      <fill>
        <patternFill patternType="solid">
          <fgColor indexed="21"/>
          <bgColor indexed="57"/>
        </patternFill>
      </fill>
    </dxf>
    <dxf>
      <font>
        <b/>
        <i val="0"/>
        <condense val="0"/>
        <extend val="0"/>
        <color indexed="8"/>
      </font>
      <fill>
        <patternFill patternType="solid">
          <fgColor indexed="26"/>
          <bgColor indexed="43"/>
        </patternFill>
      </fill>
    </dxf>
    <dxf>
      <font>
        <b/>
        <i val="0"/>
        <condense val="0"/>
        <extend val="0"/>
        <color indexed="9"/>
      </font>
      <fill>
        <patternFill patternType="solid">
          <fgColor indexed="37"/>
          <bgColor indexed="16"/>
        </patternFill>
      </fill>
    </dxf>
    <dxf>
      <font>
        <b/>
        <i val="0"/>
        <condense val="0"/>
        <extend val="0"/>
        <color indexed="9"/>
      </font>
      <fill>
        <patternFill patternType="solid">
          <fgColor indexed="21"/>
          <bgColor indexed="57"/>
        </patternFill>
      </fill>
    </dxf>
    <dxf>
      <font>
        <b/>
        <i val="0"/>
        <condense val="0"/>
        <extend val="0"/>
        <color indexed="53"/>
      </font>
      <fill>
        <patternFill patternType="solid">
          <fgColor indexed="26"/>
          <bgColor indexed="9"/>
        </patternFill>
      </fill>
    </dxf>
    <dxf>
      <font>
        <b/>
        <i val="0"/>
        <condense val="0"/>
        <extend val="0"/>
        <color indexed="10"/>
      </font>
      <fill>
        <patternFill patternType="solid">
          <fgColor indexed="37"/>
          <bgColor indexed="9"/>
        </patternFill>
      </fill>
    </dxf>
    <dxf>
      <font>
        <b/>
        <i val="0"/>
        <condense val="0"/>
        <extend val="0"/>
        <color indexed="57"/>
      </font>
      <fill>
        <patternFill patternType="solid">
          <fgColor indexed="21"/>
          <bgColor indexed="9"/>
        </patternFill>
      </fill>
    </dxf>
    <dxf>
      <font>
        <b/>
        <i val="0"/>
        <condense val="0"/>
        <extend val="0"/>
        <color indexed="9"/>
      </font>
      <fill>
        <patternFill patternType="solid">
          <fgColor indexed="37"/>
          <bgColor indexed="16"/>
        </patternFill>
      </fill>
    </dxf>
    <dxf>
      <font>
        <b/>
        <i val="0"/>
        <condense val="0"/>
        <extend val="0"/>
        <color indexed="0"/>
      </font>
      <fill>
        <patternFill patternType="solid">
          <fgColor indexed="26"/>
          <bgColor indexed="43"/>
        </patternFill>
      </fill>
    </dxf>
    <dxf>
      <font>
        <b/>
        <i val="0"/>
        <condense val="0"/>
        <extend val="0"/>
        <color indexed="0"/>
      </font>
      <fill>
        <patternFill patternType="solid">
          <fgColor indexed="21"/>
          <bgColor indexed="5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84D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966293698936993E-2"/>
          <c:y val="7.9754601226993863E-2"/>
          <c:w val="0.74428766422384229"/>
          <c:h val="0.51533742331288346"/>
        </c:manualLayout>
      </c:layout>
      <c:barChart>
        <c:barDir val="col"/>
        <c:grouping val="clustered"/>
        <c:varyColors val="0"/>
        <c:ser>
          <c:idx val="1"/>
          <c:order val="0"/>
          <c:tx>
            <c:v>Current level</c:v>
          </c:tx>
          <c:spPr>
            <a:solidFill>
              <a:srgbClr val="993366"/>
            </a:solidFill>
            <a:ln w="12700">
              <a:solidFill>
                <a:srgbClr val="000000"/>
              </a:solidFill>
              <a:prstDash val="solid"/>
            </a:ln>
          </c:spPr>
          <c:invertIfNegative val="0"/>
          <c:cat>
            <c:multiLvlStrRef>
              <c:f>Calculation!$A$7:$B$15</c:f>
              <c:multiLvlStrCache>
                <c:ptCount val="9"/>
                <c:lvl>
                  <c:pt idx="0">
                    <c:v>Information security plan</c:v>
                  </c:pt>
                  <c:pt idx="1">
                    <c:v>IT policies management</c:v>
                  </c:pt>
                  <c:pt idx="2">
                    <c:v>Enterprise Information architecture model</c:v>
                  </c:pt>
                  <c:pt idx="3">
                    <c:v>Data classification scheme</c:v>
                  </c:pt>
                  <c:pt idx="4">
                    <c:v>Monitor future trends and regulations</c:v>
                  </c:pt>
                  <c:pt idx="5">
                    <c:v>Technology standards</c:v>
                  </c:pt>
                  <c:pt idx="6">
                    <c:v>IT risk management framework</c:v>
                  </c:pt>
                  <c:pt idx="7">
                    <c:v>Risk assessment</c:v>
                  </c:pt>
                  <c:pt idx="8">
                    <c:v>Maintenance and monitoring of a risk action plan</c:v>
                  </c:pt>
                </c:lvl>
                <c:lvl>
                  <c:pt idx="0">
                    <c:v>Strategy &amp; Policies</c:v>
                  </c:pt>
                </c:lvl>
              </c:multiLvlStrCache>
            </c:multiLvlStrRef>
          </c:cat>
          <c:val>
            <c:numRef>
              <c:f>Calculation!$C$7:$C$15</c:f>
              <c:numCache>
                <c:formatCode>0.0</c:formatCode>
                <c:ptCount val="9"/>
                <c:pt idx="0">
                  <c:v>5</c:v>
                </c:pt>
                <c:pt idx="1">
                  <c:v>5</c:v>
                </c:pt>
                <c:pt idx="2">
                  <c:v>5</c:v>
                </c:pt>
                <c:pt idx="3">
                  <c:v>5</c:v>
                </c:pt>
                <c:pt idx="4">
                  <c:v>5</c:v>
                </c:pt>
                <c:pt idx="5">
                  <c:v>5</c:v>
                </c:pt>
                <c:pt idx="6">
                  <c:v>5</c:v>
                </c:pt>
                <c:pt idx="7">
                  <c:v>5</c:v>
                </c:pt>
                <c:pt idx="8">
                  <c:v>5</c:v>
                </c:pt>
              </c:numCache>
            </c:numRef>
          </c:val>
        </c:ser>
        <c:dLbls>
          <c:showLegendKey val="0"/>
          <c:showVal val="0"/>
          <c:showCatName val="0"/>
          <c:showSerName val="0"/>
          <c:showPercent val="0"/>
          <c:showBubbleSize val="0"/>
        </c:dLbls>
        <c:gapWidth val="150"/>
        <c:axId val="121727592"/>
        <c:axId val="150180952"/>
      </c:barChart>
      <c:lineChart>
        <c:grouping val="standard"/>
        <c:varyColors val="0"/>
        <c:ser>
          <c:idx val="0"/>
          <c:order val="1"/>
          <c:tx>
            <c:v>Minimum required level</c:v>
          </c:tx>
          <c:spPr>
            <a:ln w="12700">
              <a:solidFill>
                <a:srgbClr val="000080"/>
              </a:solidFill>
              <a:prstDash val="solid"/>
            </a:ln>
          </c:spPr>
          <c:marker>
            <c:symbol val="diamond"/>
            <c:size val="5"/>
            <c:spPr>
              <a:solidFill>
                <a:srgbClr val="000080"/>
              </a:solidFill>
              <a:ln>
                <a:solidFill>
                  <a:srgbClr val="000080"/>
                </a:solidFill>
                <a:prstDash val="solid"/>
              </a:ln>
            </c:spPr>
          </c:marker>
          <c:val>
            <c:numRef>
              <c:f>Calculation!$K$7:$K$15</c:f>
              <c:numCache>
                <c:formatCode>General</c:formatCode>
                <c:ptCount val="9"/>
                <c:pt idx="0">
                  <c:v>3</c:v>
                </c:pt>
                <c:pt idx="1">
                  <c:v>3</c:v>
                </c:pt>
                <c:pt idx="2">
                  <c:v>3</c:v>
                </c:pt>
                <c:pt idx="3">
                  <c:v>3</c:v>
                </c:pt>
                <c:pt idx="4">
                  <c:v>3</c:v>
                </c:pt>
                <c:pt idx="5">
                  <c:v>3</c:v>
                </c:pt>
                <c:pt idx="6">
                  <c:v>4</c:v>
                </c:pt>
                <c:pt idx="7">
                  <c:v>4</c:v>
                </c:pt>
                <c:pt idx="8">
                  <c:v>4</c:v>
                </c:pt>
              </c:numCache>
            </c:numRef>
          </c:val>
          <c:smooth val="0"/>
        </c:ser>
        <c:dLbls>
          <c:showLegendKey val="0"/>
          <c:showVal val="0"/>
          <c:showCatName val="0"/>
          <c:showSerName val="0"/>
          <c:showPercent val="0"/>
          <c:showBubbleSize val="0"/>
        </c:dLbls>
        <c:marker val="1"/>
        <c:smooth val="0"/>
        <c:axId val="363887080"/>
        <c:axId val="363323048"/>
      </c:lineChart>
      <c:catAx>
        <c:axId val="1217275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nl-NL"/>
          </a:p>
        </c:txPr>
        <c:crossAx val="150180952"/>
        <c:crosses val="autoZero"/>
        <c:auto val="0"/>
        <c:lblAlgn val="ctr"/>
        <c:lblOffset val="100"/>
        <c:tickLblSkip val="2"/>
        <c:tickMarkSkip val="1"/>
        <c:noMultiLvlLbl val="0"/>
      </c:catAx>
      <c:valAx>
        <c:axId val="150180952"/>
        <c:scaling>
          <c:orientation val="minMax"/>
          <c:max val="5"/>
        </c:scaling>
        <c:delete val="0"/>
        <c:axPos val="l"/>
        <c:majorGridlines>
          <c:spPr>
            <a:ln w="3175">
              <a:solidFill>
                <a:srgbClr val="000000"/>
              </a:solidFill>
              <a:prstDash val="solid"/>
            </a:ln>
          </c:spPr>
        </c:majorGridlines>
        <c:numFmt formatCode="0.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21727592"/>
        <c:crosses val="autoZero"/>
        <c:crossBetween val="between"/>
        <c:majorUnit val="1"/>
      </c:valAx>
      <c:catAx>
        <c:axId val="363887080"/>
        <c:scaling>
          <c:orientation val="minMax"/>
        </c:scaling>
        <c:delete val="1"/>
        <c:axPos val="b"/>
        <c:majorTickMark val="out"/>
        <c:minorTickMark val="none"/>
        <c:tickLblPos val="nextTo"/>
        <c:crossAx val="363323048"/>
        <c:crosses val="autoZero"/>
        <c:auto val="0"/>
        <c:lblAlgn val="ctr"/>
        <c:lblOffset val="100"/>
        <c:noMultiLvlLbl val="0"/>
      </c:catAx>
      <c:valAx>
        <c:axId val="363323048"/>
        <c:scaling>
          <c:orientation val="minMax"/>
        </c:scaling>
        <c:delete val="1"/>
        <c:axPos val="l"/>
        <c:numFmt formatCode="General" sourceLinked="1"/>
        <c:majorTickMark val="out"/>
        <c:minorTickMark val="none"/>
        <c:tickLblPos val="nextTo"/>
        <c:crossAx val="363887080"/>
        <c:crosses val="autoZero"/>
        <c:crossBetween val="between"/>
      </c:valAx>
      <c:spPr>
        <a:solidFill>
          <a:srgbClr val="C0C0C0"/>
        </a:solidFill>
        <a:ln w="12700">
          <a:solidFill>
            <a:srgbClr val="808080"/>
          </a:solidFill>
          <a:prstDash val="solid"/>
        </a:ln>
      </c:spPr>
    </c:plotArea>
    <c:legend>
      <c:legendPos val="r"/>
      <c:layout>
        <c:manualLayout>
          <c:xMode val="edge"/>
          <c:yMode val="edge"/>
          <c:x val="0.80522352551415288"/>
          <c:y val="0.27300613496932513"/>
          <c:w val="0.1860719314329452"/>
          <c:h val="0.1319018404907975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966293698936993E-2"/>
          <c:y val="7.9754601226993863E-2"/>
          <c:w val="0.74428766422384229"/>
          <c:h val="0.64723926380368102"/>
        </c:manualLayout>
      </c:layout>
      <c:barChart>
        <c:barDir val="col"/>
        <c:grouping val="clustered"/>
        <c:varyColors val="0"/>
        <c:ser>
          <c:idx val="1"/>
          <c:order val="0"/>
          <c:tx>
            <c:v>Current level</c:v>
          </c:tx>
          <c:spPr>
            <a:solidFill>
              <a:srgbClr val="993366"/>
            </a:solidFill>
            <a:ln w="12700">
              <a:solidFill>
                <a:srgbClr val="000000"/>
              </a:solidFill>
              <a:prstDash val="solid"/>
            </a:ln>
          </c:spPr>
          <c:invertIfNegative val="0"/>
          <c:cat>
            <c:multiLvlStrRef>
              <c:f>Calculation!$A$16:$B$19</c:f>
              <c:multiLvlStrCache>
                <c:ptCount val="4"/>
                <c:lvl>
                  <c:pt idx="0">
                    <c:v>Responsibility for risk, security and compliance</c:v>
                  </c:pt>
                  <c:pt idx="1">
                    <c:v>Management of information security</c:v>
                  </c:pt>
                  <c:pt idx="2">
                    <c:v>Data and system ownership</c:v>
                  </c:pt>
                  <c:pt idx="3">
                    <c:v>Segregation of duties</c:v>
                  </c:pt>
                </c:lvl>
                <c:lvl>
                  <c:pt idx="0">
                    <c:v>Organization</c:v>
                  </c:pt>
                </c:lvl>
              </c:multiLvlStrCache>
            </c:multiLvlStrRef>
          </c:cat>
          <c:val>
            <c:numRef>
              <c:f>Calculation!$C$16:$C$19</c:f>
              <c:numCache>
                <c:formatCode>0.0</c:formatCode>
                <c:ptCount val="4"/>
                <c:pt idx="0">
                  <c:v>5</c:v>
                </c:pt>
                <c:pt idx="1">
                  <c:v>5</c:v>
                </c:pt>
                <c:pt idx="2">
                  <c:v>5</c:v>
                </c:pt>
                <c:pt idx="3">
                  <c:v>5</c:v>
                </c:pt>
              </c:numCache>
            </c:numRef>
          </c:val>
        </c:ser>
        <c:dLbls>
          <c:showLegendKey val="0"/>
          <c:showVal val="0"/>
          <c:showCatName val="0"/>
          <c:showSerName val="0"/>
          <c:showPercent val="0"/>
          <c:showBubbleSize val="0"/>
        </c:dLbls>
        <c:gapWidth val="150"/>
        <c:axId val="363461760"/>
        <c:axId val="121321280"/>
      </c:barChart>
      <c:lineChart>
        <c:grouping val="standard"/>
        <c:varyColors val="0"/>
        <c:ser>
          <c:idx val="0"/>
          <c:order val="1"/>
          <c:tx>
            <c:v>Minimum required level</c:v>
          </c:tx>
          <c:spPr>
            <a:ln w="12700">
              <a:solidFill>
                <a:srgbClr val="000080"/>
              </a:solidFill>
              <a:prstDash val="solid"/>
            </a:ln>
          </c:spPr>
          <c:marker>
            <c:symbol val="diamond"/>
            <c:size val="5"/>
            <c:spPr>
              <a:solidFill>
                <a:srgbClr val="000080"/>
              </a:solidFill>
              <a:ln>
                <a:solidFill>
                  <a:srgbClr val="000080"/>
                </a:solidFill>
                <a:prstDash val="solid"/>
              </a:ln>
            </c:spPr>
          </c:marker>
          <c:val>
            <c:numRef>
              <c:f>Calculation!$K$16:$K$19</c:f>
              <c:numCache>
                <c:formatCode>General</c:formatCode>
                <c:ptCount val="4"/>
                <c:pt idx="0">
                  <c:v>3</c:v>
                </c:pt>
                <c:pt idx="1">
                  <c:v>3</c:v>
                </c:pt>
                <c:pt idx="2">
                  <c:v>3</c:v>
                </c:pt>
                <c:pt idx="3">
                  <c:v>3</c:v>
                </c:pt>
              </c:numCache>
            </c:numRef>
          </c:val>
          <c:smooth val="0"/>
        </c:ser>
        <c:dLbls>
          <c:showLegendKey val="0"/>
          <c:showVal val="0"/>
          <c:showCatName val="0"/>
          <c:showSerName val="0"/>
          <c:showPercent val="0"/>
          <c:showBubbleSize val="0"/>
        </c:dLbls>
        <c:marker val="1"/>
        <c:smooth val="0"/>
        <c:axId val="120868280"/>
        <c:axId val="364826008"/>
      </c:lineChart>
      <c:catAx>
        <c:axId val="3634617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21321280"/>
        <c:crosses val="autoZero"/>
        <c:auto val="0"/>
        <c:lblAlgn val="ctr"/>
        <c:lblOffset val="100"/>
        <c:tickLblSkip val="1"/>
        <c:tickMarkSkip val="1"/>
        <c:noMultiLvlLbl val="0"/>
      </c:catAx>
      <c:valAx>
        <c:axId val="121321280"/>
        <c:scaling>
          <c:orientation val="minMax"/>
          <c:max val="5"/>
        </c:scaling>
        <c:delete val="0"/>
        <c:axPos val="l"/>
        <c:majorGridlines>
          <c:spPr>
            <a:ln w="3175">
              <a:solidFill>
                <a:srgbClr val="000000"/>
              </a:solidFill>
              <a:prstDash val="solid"/>
            </a:ln>
          </c:spPr>
        </c:majorGridlines>
        <c:numFmt formatCode="0.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3461760"/>
        <c:crosses val="autoZero"/>
        <c:crossBetween val="between"/>
        <c:majorUnit val="1"/>
      </c:valAx>
      <c:catAx>
        <c:axId val="120868280"/>
        <c:scaling>
          <c:orientation val="minMax"/>
        </c:scaling>
        <c:delete val="1"/>
        <c:axPos val="b"/>
        <c:majorTickMark val="out"/>
        <c:minorTickMark val="none"/>
        <c:tickLblPos val="nextTo"/>
        <c:crossAx val="364826008"/>
        <c:crosses val="autoZero"/>
        <c:auto val="0"/>
        <c:lblAlgn val="ctr"/>
        <c:lblOffset val="100"/>
        <c:noMultiLvlLbl val="0"/>
      </c:catAx>
      <c:valAx>
        <c:axId val="364826008"/>
        <c:scaling>
          <c:orientation val="minMax"/>
        </c:scaling>
        <c:delete val="1"/>
        <c:axPos val="l"/>
        <c:numFmt formatCode="General" sourceLinked="1"/>
        <c:majorTickMark val="out"/>
        <c:minorTickMark val="none"/>
        <c:tickLblPos val="nextTo"/>
        <c:crossAx val="120868280"/>
        <c:crosses val="autoZero"/>
        <c:crossBetween val="between"/>
      </c:valAx>
      <c:spPr>
        <a:solidFill>
          <a:srgbClr val="C0C0C0"/>
        </a:solidFill>
        <a:ln w="12700">
          <a:solidFill>
            <a:srgbClr val="808080"/>
          </a:solidFill>
          <a:prstDash val="solid"/>
        </a:ln>
      </c:spPr>
    </c:plotArea>
    <c:legend>
      <c:legendPos val="r"/>
      <c:layout>
        <c:manualLayout>
          <c:xMode val="edge"/>
          <c:yMode val="edge"/>
          <c:x val="0.80522352551415288"/>
          <c:y val="0.33742331288343558"/>
          <c:w val="0.1860719314329452"/>
          <c:h val="0.1319018404907975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oddHeader>&amp;A</c:oddHeader>
      <c:oddFooter>Page &amp;P</c:oddFooter>
    </c:headerFooter>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913043478260872E-2"/>
          <c:y val="7.9754601226993863E-2"/>
          <c:w val="0.74456521739130432"/>
          <c:h val="0.54294478527607359"/>
        </c:manualLayout>
      </c:layout>
      <c:barChart>
        <c:barDir val="col"/>
        <c:grouping val="clustered"/>
        <c:varyColors val="0"/>
        <c:ser>
          <c:idx val="1"/>
          <c:order val="0"/>
          <c:tx>
            <c:v>Current level</c:v>
          </c:tx>
          <c:spPr>
            <a:solidFill>
              <a:srgbClr val="993366"/>
            </a:solidFill>
            <a:ln w="12700">
              <a:solidFill>
                <a:srgbClr val="000000"/>
              </a:solidFill>
              <a:prstDash val="solid"/>
            </a:ln>
          </c:spPr>
          <c:invertIfNegative val="0"/>
          <c:cat>
            <c:multiLvlStrRef>
              <c:f>Calculation!$A$20:$B$26</c:f>
              <c:multiLvlStrCache>
                <c:ptCount val="7"/>
                <c:lvl>
                  <c:pt idx="0">
                    <c:v>Personnel recruitment and retention</c:v>
                  </c:pt>
                  <c:pt idx="1">
                    <c:v>Personnel competences</c:v>
                  </c:pt>
                  <c:pt idx="2">
                    <c:v>Dependence upon individuals</c:v>
                  </c:pt>
                  <c:pt idx="3">
                    <c:v>Personnel clearance procedures</c:v>
                  </c:pt>
                  <c:pt idx="4">
                    <c:v>Job change and termination</c:v>
                  </c:pt>
                  <c:pt idx="5">
                    <c:v>Knowledge transfer to end users</c:v>
                  </c:pt>
                  <c:pt idx="6">
                    <c:v>Knowledge transfer to operations and support staff</c:v>
                  </c:pt>
                </c:lvl>
                <c:lvl>
                  <c:pt idx="0">
                    <c:v>People</c:v>
                  </c:pt>
                </c:lvl>
              </c:multiLvlStrCache>
            </c:multiLvlStrRef>
          </c:cat>
          <c:val>
            <c:numRef>
              <c:f>Calculation!$C$20:$C$26</c:f>
              <c:numCache>
                <c:formatCode>0.0</c:formatCode>
                <c:ptCount val="7"/>
                <c:pt idx="0">
                  <c:v>5</c:v>
                </c:pt>
                <c:pt idx="1">
                  <c:v>5</c:v>
                </c:pt>
                <c:pt idx="2">
                  <c:v>5</c:v>
                </c:pt>
                <c:pt idx="3">
                  <c:v>5</c:v>
                </c:pt>
                <c:pt idx="4">
                  <c:v>5</c:v>
                </c:pt>
                <c:pt idx="5">
                  <c:v>5</c:v>
                </c:pt>
                <c:pt idx="6">
                  <c:v>5</c:v>
                </c:pt>
              </c:numCache>
            </c:numRef>
          </c:val>
        </c:ser>
        <c:dLbls>
          <c:showLegendKey val="0"/>
          <c:showVal val="0"/>
          <c:showCatName val="0"/>
          <c:showSerName val="0"/>
          <c:showPercent val="0"/>
          <c:showBubbleSize val="0"/>
        </c:dLbls>
        <c:gapWidth val="150"/>
        <c:axId val="363522432"/>
        <c:axId val="364260776"/>
      </c:barChart>
      <c:lineChart>
        <c:grouping val="standard"/>
        <c:varyColors val="0"/>
        <c:ser>
          <c:idx val="0"/>
          <c:order val="1"/>
          <c:tx>
            <c:v>Minimum required level</c:v>
          </c:tx>
          <c:spPr>
            <a:ln w="12700">
              <a:solidFill>
                <a:srgbClr val="000080"/>
              </a:solidFill>
              <a:prstDash val="solid"/>
            </a:ln>
          </c:spPr>
          <c:marker>
            <c:symbol val="diamond"/>
            <c:size val="5"/>
            <c:spPr>
              <a:solidFill>
                <a:srgbClr val="000080"/>
              </a:solidFill>
              <a:ln>
                <a:solidFill>
                  <a:srgbClr val="000080"/>
                </a:solidFill>
                <a:prstDash val="solid"/>
              </a:ln>
            </c:spPr>
          </c:marker>
          <c:val>
            <c:numRef>
              <c:f>Calculation!$K$20:$K$26</c:f>
              <c:numCache>
                <c:formatCode>General</c:formatCode>
                <c:ptCount val="7"/>
                <c:pt idx="0">
                  <c:v>3</c:v>
                </c:pt>
                <c:pt idx="1">
                  <c:v>3</c:v>
                </c:pt>
                <c:pt idx="2">
                  <c:v>3</c:v>
                </c:pt>
                <c:pt idx="3">
                  <c:v>3</c:v>
                </c:pt>
                <c:pt idx="4">
                  <c:v>3</c:v>
                </c:pt>
                <c:pt idx="5">
                  <c:v>3</c:v>
                </c:pt>
                <c:pt idx="6">
                  <c:v>3</c:v>
                </c:pt>
              </c:numCache>
            </c:numRef>
          </c:val>
          <c:smooth val="0"/>
        </c:ser>
        <c:dLbls>
          <c:showLegendKey val="0"/>
          <c:showVal val="0"/>
          <c:showCatName val="0"/>
          <c:showSerName val="0"/>
          <c:showPercent val="0"/>
          <c:showBubbleSize val="0"/>
        </c:dLbls>
        <c:marker val="1"/>
        <c:smooth val="0"/>
        <c:axId val="364850824"/>
        <c:axId val="364855304"/>
      </c:lineChart>
      <c:catAx>
        <c:axId val="3635224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4260776"/>
        <c:crosses val="autoZero"/>
        <c:auto val="0"/>
        <c:lblAlgn val="ctr"/>
        <c:lblOffset val="100"/>
        <c:tickLblSkip val="1"/>
        <c:tickMarkSkip val="1"/>
        <c:noMultiLvlLbl val="0"/>
      </c:catAx>
      <c:valAx>
        <c:axId val="364260776"/>
        <c:scaling>
          <c:orientation val="minMax"/>
          <c:max val="5"/>
        </c:scaling>
        <c:delete val="0"/>
        <c:axPos val="l"/>
        <c:majorGridlines>
          <c:spPr>
            <a:ln w="3175">
              <a:solidFill>
                <a:srgbClr val="000000"/>
              </a:solidFill>
              <a:prstDash val="solid"/>
            </a:ln>
          </c:spPr>
        </c:majorGridlines>
        <c:numFmt formatCode="0.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3522432"/>
        <c:crosses val="autoZero"/>
        <c:crossBetween val="between"/>
        <c:majorUnit val="1"/>
      </c:valAx>
      <c:catAx>
        <c:axId val="364850824"/>
        <c:scaling>
          <c:orientation val="minMax"/>
        </c:scaling>
        <c:delete val="1"/>
        <c:axPos val="b"/>
        <c:majorTickMark val="out"/>
        <c:minorTickMark val="none"/>
        <c:tickLblPos val="nextTo"/>
        <c:crossAx val="364855304"/>
        <c:crosses val="autoZero"/>
        <c:auto val="0"/>
        <c:lblAlgn val="ctr"/>
        <c:lblOffset val="100"/>
        <c:noMultiLvlLbl val="0"/>
      </c:catAx>
      <c:valAx>
        <c:axId val="364855304"/>
        <c:scaling>
          <c:orientation val="minMax"/>
        </c:scaling>
        <c:delete val="1"/>
        <c:axPos val="l"/>
        <c:numFmt formatCode="General" sourceLinked="1"/>
        <c:majorTickMark val="out"/>
        <c:minorTickMark val="none"/>
        <c:tickLblPos val="nextTo"/>
        <c:crossAx val="364850824"/>
        <c:crosses val="autoZero"/>
        <c:crossBetween val="between"/>
      </c:valAx>
      <c:spPr>
        <a:solidFill>
          <a:srgbClr val="C0C0C0"/>
        </a:solidFill>
        <a:ln w="12700">
          <a:solidFill>
            <a:srgbClr val="808080"/>
          </a:solidFill>
          <a:prstDash val="solid"/>
        </a:ln>
      </c:spPr>
    </c:plotArea>
    <c:legend>
      <c:legendPos val="r"/>
      <c:layout>
        <c:manualLayout>
          <c:xMode val="edge"/>
          <c:yMode val="edge"/>
          <c:x val="0.80543478260869561"/>
          <c:y val="0.28527607361963192"/>
          <c:w val="0.18586956521739129"/>
          <c:h val="0.1319018404907975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oddHeader>&amp;A</c:oddHeader>
      <c:oddFooter>Page &amp;P</c:oddFooter>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85998666105399E-2"/>
          <c:y val="6.0465184939572286E-2"/>
          <c:w val="0.74484335221073417"/>
          <c:h val="0.63023327379323424"/>
        </c:manualLayout>
      </c:layout>
      <c:barChart>
        <c:barDir val="col"/>
        <c:grouping val="clustered"/>
        <c:varyColors val="0"/>
        <c:ser>
          <c:idx val="1"/>
          <c:order val="0"/>
          <c:tx>
            <c:v>Current level</c:v>
          </c:tx>
          <c:spPr>
            <a:solidFill>
              <a:srgbClr val="993366"/>
            </a:solidFill>
            <a:ln w="12700">
              <a:solidFill>
                <a:srgbClr val="000000"/>
              </a:solidFill>
              <a:prstDash val="solid"/>
            </a:ln>
          </c:spPr>
          <c:invertIfNegative val="0"/>
          <c:cat>
            <c:multiLvlStrRef>
              <c:f>Calculation!$A$27:$B$51</c:f>
              <c:multiLvlStrCache>
                <c:ptCount val="25"/>
                <c:lvl>
                  <c:pt idx="0">
                    <c:v>Change standards and procedures</c:v>
                  </c:pt>
                  <c:pt idx="1">
                    <c:v>Impact assessment, prioritisation and authorisation</c:v>
                  </c:pt>
                  <c:pt idx="2">
                    <c:v>Test environment</c:v>
                  </c:pt>
                  <c:pt idx="3">
                    <c:v>Testing of changes</c:v>
                  </c:pt>
                  <c:pt idx="4">
                    <c:v>Promotion to production</c:v>
                  </c:pt>
                  <c:pt idx="5">
                    <c:v>IT continuity plans</c:v>
                  </c:pt>
                  <c:pt idx="6">
                    <c:v>Testing of the IT continuity plan</c:v>
                  </c:pt>
                  <c:pt idx="7">
                    <c:v>Offsite backup storage</c:v>
                  </c:pt>
                  <c:pt idx="8">
                    <c:v>Backup and restoration</c:v>
                  </c:pt>
                  <c:pt idx="9">
                    <c:v>Storage and retention arrangements</c:v>
                  </c:pt>
                  <c:pt idx="10">
                    <c:v>Disposal</c:v>
                  </c:pt>
                  <c:pt idx="11">
                    <c:v>Security requirements for data management</c:v>
                  </c:pt>
                  <c:pt idx="12">
                    <c:v>Configuration repository and baseline</c:v>
                  </c:pt>
                  <c:pt idx="13">
                    <c:v>Identification and maintenance of configuration items</c:v>
                  </c:pt>
                  <c:pt idx="14">
                    <c:v>Monitoring and reporting of SLA´s</c:v>
                  </c:pt>
                  <c:pt idx="15">
                    <c:v>Supplier risk management</c:v>
                  </c:pt>
                  <c:pt idx="16">
                    <c:v>Security incident definition</c:v>
                  </c:pt>
                  <c:pt idx="17">
                    <c:v>Incident escalation</c:v>
                  </c:pt>
                  <c:pt idx="18">
                    <c:v>Security testing, surveillance and monitoring</c:v>
                  </c:pt>
                  <c:pt idx="19">
                    <c:v>Monitoring of internal control framework</c:v>
                  </c:pt>
                  <c:pt idx="20">
                    <c:v>Internal control of third parties</c:v>
                  </c:pt>
                  <c:pt idx="21">
                    <c:v>Evaluation of compliance with external requirements</c:v>
                  </c:pt>
                  <c:pt idx="22">
                    <c:v>Independent assurance</c:v>
                  </c:pt>
                  <c:pt idx="23">
                    <c:v>Identity management</c:v>
                  </c:pt>
                  <c:pt idx="24">
                    <c:v>User account management</c:v>
                  </c:pt>
                </c:lvl>
                <c:lvl>
                  <c:pt idx="0">
                    <c:v>Processes</c:v>
                  </c:pt>
                </c:lvl>
              </c:multiLvlStrCache>
            </c:multiLvlStrRef>
          </c:cat>
          <c:val>
            <c:numRef>
              <c:f>Calculation!$C$27:$C$51</c:f>
              <c:numCache>
                <c:formatCode>0.0</c:formatCode>
                <c:ptCount val="25"/>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numCache>
            </c:numRef>
          </c:val>
        </c:ser>
        <c:dLbls>
          <c:showLegendKey val="0"/>
          <c:showVal val="0"/>
          <c:showCatName val="0"/>
          <c:showSerName val="0"/>
          <c:showPercent val="0"/>
          <c:showBubbleSize val="0"/>
        </c:dLbls>
        <c:gapWidth val="150"/>
        <c:axId val="363717856"/>
        <c:axId val="363718248"/>
      </c:barChart>
      <c:lineChart>
        <c:grouping val="standard"/>
        <c:varyColors val="0"/>
        <c:ser>
          <c:idx val="0"/>
          <c:order val="1"/>
          <c:tx>
            <c:v>Minimum required level</c:v>
          </c:tx>
          <c:spPr>
            <a:ln w="12700">
              <a:solidFill>
                <a:srgbClr val="000080"/>
              </a:solidFill>
              <a:prstDash val="solid"/>
            </a:ln>
          </c:spPr>
          <c:marker>
            <c:symbol val="diamond"/>
            <c:size val="5"/>
            <c:spPr>
              <a:solidFill>
                <a:srgbClr val="000080"/>
              </a:solidFill>
              <a:ln>
                <a:solidFill>
                  <a:srgbClr val="000080"/>
                </a:solidFill>
                <a:prstDash val="solid"/>
              </a:ln>
            </c:spPr>
          </c:marker>
          <c:val>
            <c:numRef>
              <c:f>Calculation!$K$27:$K$51</c:f>
              <c:numCache>
                <c:formatCode>General</c:formatCode>
                <c:ptCount val="2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numCache>
            </c:numRef>
          </c:val>
          <c:smooth val="0"/>
        </c:ser>
        <c:dLbls>
          <c:showLegendKey val="0"/>
          <c:showVal val="0"/>
          <c:showCatName val="0"/>
          <c:showSerName val="0"/>
          <c:showPercent val="0"/>
          <c:showBubbleSize val="0"/>
        </c:dLbls>
        <c:marker val="1"/>
        <c:smooth val="0"/>
        <c:axId val="364592304"/>
        <c:axId val="364592696"/>
      </c:lineChart>
      <c:catAx>
        <c:axId val="3637178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nl-NL"/>
          </a:p>
        </c:txPr>
        <c:crossAx val="363718248"/>
        <c:crosses val="autoZero"/>
        <c:auto val="0"/>
        <c:lblAlgn val="ctr"/>
        <c:lblOffset val="100"/>
        <c:tickLblSkip val="2"/>
        <c:tickMarkSkip val="1"/>
        <c:noMultiLvlLbl val="0"/>
      </c:catAx>
      <c:valAx>
        <c:axId val="363718248"/>
        <c:scaling>
          <c:orientation val="minMax"/>
          <c:max val="5"/>
        </c:scaling>
        <c:delete val="0"/>
        <c:axPos val="l"/>
        <c:majorGridlines>
          <c:spPr>
            <a:ln w="3175">
              <a:solidFill>
                <a:srgbClr val="000000"/>
              </a:solidFill>
              <a:prstDash val="solid"/>
            </a:ln>
          </c:spPr>
        </c:majorGridlines>
        <c:numFmt formatCode="0.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3717856"/>
        <c:crosses val="autoZero"/>
        <c:crossBetween val="between"/>
        <c:majorUnit val="1"/>
      </c:valAx>
      <c:catAx>
        <c:axId val="364592304"/>
        <c:scaling>
          <c:orientation val="minMax"/>
        </c:scaling>
        <c:delete val="1"/>
        <c:axPos val="b"/>
        <c:majorTickMark val="out"/>
        <c:minorTickMark val="none"/>
        <c:tickLblPos val="nextTo"/>
        <c:crossAx val="364592696"/>
        <c:crosses val="autoZero"/>
        <c:auto val="0"/>
        <c:lblAlgn val="ctr"/>
        <c:lblOffset val="100"/>
        <c:noMultiLvlLbl val="0"/>
      </c:catAx>
      <c:valAx>
        <c:axId val="364592696"/>
        <c:scaling>
          <c:orientation val="minMax"/>
        </c:scaling>
        <c:delete val="1"/>
        <c:axPos val="l"/>
        <c:numFmt formatCode="General" sourceLinked="1"/>
        <c:majorTickMark val="out"/>
        <c:minorTickMark val="none"/>
        <c:tickLblPos val="nextTo"/>
        <c:crossAx val="364592304"/>
        <c:crosses val="autoZero"/>
        <c:crossBetween val="between"/>
      </c:valAx>
      <c:spPr>
        <a:solidFill>
          <a:srgbClr val="C0C0C0"/>
        </a:solidFill>
        <a:ln w="12700">
          <a:solidFill>
            <a:srgbClr val="808080"/>
          </a:solidFill>
          <a:prstDash val="solid"/>
        </a:ln>
      </c:spPr>
    </c:plotArea>
    <c:legend>
      <c:legendPos val="r"/>
      <c:layout>
        <c:manualLayout>
          <c:xMode val="edge"/>
          <c:yMode val="edge"/>
          <c:x val="0.80564683486225452"/>
          <c:y val="0.32558188365989132"/>
          <c:w val="0.18566798042752797"/>
          <c:h val="9.999999999999997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oddHeader>&amp;A</c:oddHeader>
      <c:oddFooter>Page &amp;P</c:oddFooter>
    </c:headerFooter>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754062838569881E-2"/>
          <c:y val="6.0465184939572286E-2"/>
          <c:w val="0.74539544962080173"/>
          <c:h val="0.61395418554027248"/>
        </c:manualLayout>
      </c:layout>
      <c:barChart>
        <c:barDir val="col"/>
        <c:grouping val="clustered"/>
        <c:varyColors val="0"/>
        <c:ser>
          <c:idx val="1"/>
          <c:order val="0"/>
          <c:tx>
            <c:v>Current level</c:v>
          </c:tx>
          <c:spPr>
            <a:solidFill>
              <a:srgbClr val="993366"/>
            </a:solidFill>
            <a:ln w="12700">
              <a:solidFill>
                <a:srgbClr val="000000"/>
              </a:solidFill>
              <a:prstDash val="solid"/>
            </a:ln>
          </c:spPr>
          <c:invertIfNegative val="0"/>
          <c:cat>
            <c:multiLvlStrRef>
              <c:f>Calculation!$A$52:$B$58</c:f>
              <c:multiLvlStrCache>
                <c:ptCount val="7"/>
                <c:lvl>
                  <c:pt idx="0">
                    <c:v>Infrastructure resource protection and availability</c:v>
                  </c:pt>
                  <c:pt idx="1">
                    <c:v>Infrastructure maintenance</c:v>
                  </c:pt>
                  <c:pt idx="2">
                    <c:v>Cryptographic key management</c:v>
                  </c:pt>
                  <c:pt idx="3">
                    <c:v>Network security</c:v>
                  </c:pt>
                  <c:pt idx="4">
                    <c:v>Exchange of sensitive data</c:v>
                  </c:pt>
                  <c:pt idx="5">
                    <c:v>Malicious software prevention, detection and correction</c:v>
                  </c:pt>
                  <c:pt idx="6">
                    <c:v>Protection of security technology</c:v>
                  </c:pt>
                </c:lvl>
                <c:lvl>
                  <c:pt idx="0">
                    <c:v>Technology</c:v>
                  </c:pt>
                </c:lvl>
              </c:multiLvlStrCache>
            </c:multiLvlStrRef>
          </c:cat>
          <c:val>
            <c:numRef>
              <c:f>Calculation!$C$52:$C$58</c:f>
              <c:numCache>
                <c:formatCode>0.0</c:formatCode>
                <c:ptCount val="7"/>
                <c:pt idx="0">
                  <c:v>5</c:v>
                </c:pt>
                <c:pt idx="1">
                  <c:v>5</c:v>
                </c:pt>
                <c:pt idx="2">
                  <c:v>5</c:v>
                </c:pt>
                <c:pt idx="3">
                  <c:v>5</c:v>
                </c:pt>
                <c:pt idx="4">
                  <c:v>5</c:v>
                </c:pt>
                <c:pt idx="5">
                  <c:v>5</c:v>
                </c:pt>
                <c:pt idx="6">
                  <c:v>5</c:v>
                </c:pt>
              </c:numCache>
            </c:numRef>
          </c:val>
        </c:ser>
        <c:dLbls>
          <c:showLegendKey val="0"/>
          <c:showVal val="0"/>
          <c:showCatName val="0"/>
          <c:showSerName val="0"/>
          <c:showPercent val="0"/>
          <c:showBubbleSize val="0"/>
        </c:dLbls>
        <c:gapWidth val="150"/>
        <c:axId val="364595048"/>
        <c:axId val="364595440"/>
      </c:barChart>
      <c:lineChart>
        <c:grouping val="standard"/>
        <c:varyColors val="0"/>
        <c:ser>
          <c:idx val="0"/>
          <c:order val="1"/>
          <c:tx>
            <c:v>Minimum required level</c:v>
          </c:tx>
          <c:spPr>
            <a:ln w="12700">
              <a:solidFill>
                <a:srgbClr val="000080"/>
              </a:solidFill>
              <a:prstDash val="solid"/>
            </a:ln>
          </c:spPr>
          <c:marker>
            <c:symbol val="diamond"/>
            <c:size val="5"/>
            <c:spPr>
              <a:solidFill>
                <a:srgbClr val="000080"/>
              </a:solidFill>
              <a:ln>
                <a:solidFill>
                  <a:srgbClr val="000080"/>
                </a:solidFill>
                <a:prstDash val="solid"/>
              </a:ln>
            </c:spPr>
          </c:marker>
          <c:val>
            <c:numRef>
              <c:f>Calculation!$K$52:$K$58</c:f>
              <c:numCache>
                <c:formatCode>General</c:formatCode>
                <c:ptCount val="7"/>
                <c:pt idx="0">
                  <c:v>3</c:v>
                </c:pt>
                <c:pt idx="1">
                  <c:v>3</c:v>
                </c:pt>
                <c:pt idx="2">
                  <c:v>3</c:v>
                </c:pt>
                <c:pt idx="3">
                  <c:v>3</c:v>
                </c:pt>
                <c:pt idx="4">
                  <c:v>3</c:v>
                </c:pt>
                <c:pt idx="5">
                  <c:v>3</c:v>
                </c:pt>
                <c:pt idx="6">
                  <c:v>3</c:v>
                </c:pt>
              </c:numCache>
            </c:numRef>
          </c:val>
          <c:smooth val="0"/>
        </c:ser>
        <c:dLbls>
          <c:showLegendKey val="0"/>
          <c:showVal val="0"/>
          <c:showCatName val="0"/>
          <c:showSerName val="0"/>
          <c:showPercent val="0"/>
          <c:showBubbleSize val="0"/>
        </c:dLbls>
        <c:marker val="1"/>
        <c:smooth val="0"/>
        <c:axId val="364595832"/>
        <c:axId val="364644336"/>
      </c:lineChart>
      <c:catAx>
        <c:axId val="3645950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4595440"/>
        <c:crosses val="autoZero"/>
        <c:auto val="0"/>
        <c:lblAlgn val="ctr"/>
        <c:lblOffset val="100"/>
        <c:tickLblSkip val="1"/>
        <c:tickMarkSkip val="1"/>
        <c:noMultiLvlLbl val="0"/>
      </c:catAx>
      <c:valAx>
        <c:axId val="364595440"/>
        <c:scaling>
          <c:orientation val="minMax"/>
          <c:max val="5"/>
        </c:scaling>
        <c:delete val="0"/>
        <c:axPos val="l"/>
        <c:majorGridlines>
          <c:spPr>
            <a:ln w="3175">
              <a:solidFill>
                <a:srgbClr val="000000"/>
              </a:solidFill>
              <a:prstDash val="solid"/>
            </a:ln>
          </c:spPr>
        </c:majorGridlines>
        <c:numFmt formatCode="0.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4595048"/>
        <c:crosses val="autoZero"/>
        <c:crossBetween val="between"/>
        <c:majorUnit val="1"/>
      </c:valAx>
      <c:catAx>
        <c:axId val="364595832"/>
        <c:scaling>
          <c:orientation val="minMax"/>
        </c:scaling>
        <c:delete val="1"/>
        <c:axPos val="b"/>
        <c:majorTickMark val="out"/>
        <c:minorTickMark val="none"/>
        <c:tickLblPos val="nextTo"/>
        <c:crossAx val="364644336"/>
        <c:crosses val="autoZero"/>
        <c:auto val="0"/>
        <c:lblAlgn val="ctr"/>
        <c:lblOffset val="100"/>
        <c:noMultiLvlLbl val="0"/>
      </c:catAx>
      <c:valAx>
        <c:axId val="364644336"/>
        <c:scaling>
          <c:orientation val="minMax"/>
        </c:scaling>
        <c:delete val="1"/>
        <c:axPos val="l"/>
        <c:numFmt formatCode="General" sourceLinked="1"/>
        <c:majorTickMark val="out"/>
        <c:minorTickMark val="none"/>
        <c:tickLblPos val="nextTo"/>
        <c:crossAx val="364595832"/>
        <c:crosses val="autoZero"/>
        <c:crossBetween val="between"/>
      </c:valAx>
      <c:spPr>
        <a:solidFill>
          <a:srgbClr val="C0C0C0"/>
        </a:solidFill>
        <a:ln w="12700">
          <a:solidFill>
            <a:srgbClr val="808080"/>
          </a:solidFill>
          <a:prstDash val="solid"/>
        </a:ln>
      </c:spPr>
    </c:plotArea>
    <c:legend>
      <c:legendPos val="r"/>
      <c:layout>
        <c:manualLayout>
          <c:xMode val="edge"/>
          <c:yMode val="edge"/>
          <c:x val="0.80606717226435531"/>
          <c:y val="0.31860489531831776"/>
          <c:w val="0.18526543878656554"/>
          <c:h val="9.999999999999997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oddHeader>&amp;A</c:oddHeader>
      <c:oddFooter>Pagina P&amp;R&amp;F</c:oddFooter>
    </c:headerFooter>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701350173065233E-2"/>
          <c:y val="0.101562693715465"/>
          <c:w val="0.74567178376093213"/>
          <c:h val="0.61718867719397963"/>
        </c:manualLayout>
      </c:layout>
      <c:barChart>
        <c:barDir val="col"/>
        <c:grouping val="clustered"/>
        <c:varyColors val="0"/>
        <c:ser>
          <c:idx val="1"/>
          <c:order val="0"/>
          <c:tx>
            <c:v>Current level</c:v>
          </c:tx>
          <c:spPr>
            <a:solidFill>
              <a:srgbClr val="993366"/>
            </a:solidFill>
            <a:ln w="12700">
              <a:solidFill>
                <a:srgbClr val="000000"/>
              </a:solidFill>
              <a:prstDash val="solid"/>
            </a:ln>
          </c:spPr>
          <c:invertIfNegative val="0"/>
          <c:cat>
            <c:multiLvlStrRef>
              <c:f>Calculation!$A$59:$B$60</c:f>
              <c:multiLvlStrCache>
                <c:ptCount val="2"/>
                <c:lvl>
                  <c:pt idx="0">
                    <c:v>Physical security measures</c:v>
                  </c:pt>
                  <c:pt idx="1">
                    <c:v>Physical access</c:v>
                  </c:pt>
                </c:lvl>
                <c:lvl>
                  <c:pt idx="0">
                    <c:v>Facilities</c:v>
                  </c:pt>
                </c:lvl>
              </c:multiLvlStrCache>
            </c:multiLvlStrRef>
          </c:cat>
          <c:val>
            <c:numRef>
              <c:f>Calculation!$C$59:$C$60</c:f>
              <c:numCache>
                <c:formatCode>0.0</c:formatCode>
                <c:ptCount val="2"/>
                <c:pt idx="0">
                  <c:v>5</c:v>
                </c:pt>
                <c:pt idx="1">
                  <c:v>5</c:v>
                </c:pt>
              </c:numCache>
            </c:numRef>
          </c:val>
        </c:ser>
        <c:dLbls>
          <c:showLegendKey val="0"/>
          <c:showVal val="0"/>
          <c:showCatName val="0"/>
          <c:showSerName val="0"/>
          <c:showPercent val="0"/>
          <c:showBubbleSize val="0"/>
        </c:dLbls>
        <c:gapWidth val="150"/>
        <c:axId val="364645512"/>
        <c:axId val="364645904"/>
      </c:barChart>
      <c:lineChart>
        <c:grouping val="standard"/>
        <c:varyColors val="0"/>
        <c:ser>
          <c:idx val="0"/>
          <c:order val="1"/>
          <c:tx>
            <c:v>Minimum required level</c:v>
          </c:tx>
          <c:spPr>
            <a:ln w="12700">
              <a:solidFill>
                <a:srgbClr val="000080"/>
              </a:solidFill>
              <a:prstDash val="solid"/>
            </a:ln>
          </c:spPr>
          <c:marker>
            <c:symbol val="diamond"/>
            <c:size val="5"/>
            <c:spPr>
              <a:solidFill>
                <a:srgbClr val="000080"/>
              </a:solidFill>
              <a:ln>
                <a:solidFill>
                  <a:srgbClr val="000080"/>
                </a:solidFill>
                <a:prstDash val="solid"/>
              </a:ln>
            </c:spPr>
          </c:marker>
          <c:val>
            <c:numRef>
              <c:f>Calculation!$K$59:$K$60</c:f>
              <c:numCache>
                <c:formatCode>General</c:formatCode>
                <c:ptCount val="2"/>
                <c:pt idx="0">
                  <c:v>3</c:v>
                </c:pt>
                <c:pt idx="1">
                  <c:v>3</c:v>
                </c:pt>
              </c:numCache>
            </c:numRef>
          </c:val>
          <c:smooth val="0"/>
        </c:ser>
        <c:dLbls>
          <c:showLegendKey val="0"/>
          <c:showVal val="0"/>
          <c:showCatName val="0"/>
          <c:showSerName val="0"/>
          <c:showPercent val="0"/>
          <c:showBubbleSize val="0"/>
        </c:dLbls>
        <c:marker val="1"/>
        <c:smooth val="0"/>
        <c:axId val="364646296"/>
        <c:axId val="364646688"/>
      </c:lineChart>
      <c:catAx>
        <c:axId val="3646455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4645904"/>
        <c:crosses val="autoZero"/>
        <c:auto val="0"/>
        <c:lblAlgn val="ctr"/>
        <c:lblOffset val="100"/>
        <c:tickLblSkip val="1"/>
        <c:tickMarkSkip val="1"/>
        <c:noMultiLvlLbl val="0"/>
      </c:catAx>
      <c:valAx>
        <c:axId val="364645904"/>
        <c:scaling>
          <c:orientation val="minMax"/>
          <c:max val="5"/>
        </c:scaling>
        <c:delete val="0"/>
        <c:axPos val="l"/>
        <c:majorGridlines>
          <c:spPr>
            <a:ln w="3175">
              <a:solidFill>
                <a:srgbClr val="000000"/>
              </a:solidFill>
              <a:prstDash val="solid"/>
            </a:ln>
          </c:spPr>
        </c:majorGridlines>
        <c:numFmt formatCode="0.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4645512"/>
        <c:crosses val="autoZero"/>
        <c:crossBetween val="between"/>
        <c:majorUnit val="1"/>
      </c:valAx>
      <c:catAx>
        <c:axId val="364646296"/>
        <c:scaling>
          <c:orientation val="minMax"/>
        </c:scaling>
        <c:delete val="1"/>
        <c:axPos val="b"/>
        <c:majorTickMark val="out"/>
        <c:minorTickMark val="none"/>
        <c:tickLblPos val="nextTo"/>
        <c:crossAx val="364646688"/>
        <c:crosses val="autoZero"/>
        <c:auto val="0"/>
        <c:lblAlgn val="ctr"/>
        <c:lblOffset val="100"/>
        <c:noMultiLvlLbl val="0"/>
      </c:catAx>
      <c:valAx>
        <c:axId val="364646688"/>
        <c:scaling>
          <c:orientation val="minMax"/>
        </c:scaling>
        <c:delete val="1"/>
        <c:axPos val="l"/>
        <c:numFmt formatCode="General" sourceLinked="1"/>
        <c:majorTickMark val="out"/>
        <c:minorTickMark val="none"/>
        <c:tickLblPos val="nextTo"/>
        <c:crossAx val="364646296"/>
        <c:crosses val="autoZero"/>
        <c:crossBetween val="between"/>
      </c:valAx>
      <c:spPr>
        <a:solidFill>
          <a:srgbClr val="C0C0C0"/>
        </a:solidFill>
        <a:ln w="12700">
          <a:solidFill>
            <a:srgbClr val="808080"/>
          </a:solidFill>
          <a:prstDash val="solid"/>
        </a:ln>
      </c:spPr>
    </c:plotArea>
    <c:legend>
      <c:legendPos val="r"/>
      <c:layout>
        <c:manualLayout>
          <c:xMode val="edge"/>
          <c:yMode val="edge"/>
          <c:x val="0.80627785163218224"/>
          <c:y val="0.32812582020997377"/>
          <c:w val="0.18506516230925674"/>
          <c:h val="0.1679691601049868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oddHeader>&amp;A</c:oddHeader>
      <c:oddFooter>Page &amp;P</c:oddFooter>
    </c:headerFooter>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0" i="0" u="none" strike="noStrike" baseline="0">
                <a:solidFill>
                  <a:srgbClr val="000000"/>
                </a:solidFill>
                <a:latin typeface="Arial"/>
                <a:ea typeface="Arial"/>
                <a:cs typeface="Arial"/>
              </a:defRPr>
            </a:pPr>
            <a:r>
              <a:rPr lang="en-US"/>
              <a:t>Security Management - Spread of operational maturity level</a:t>
            </a:r>
          </a:p>
        </c:rich>
      </c:tx>
      <c:layout>
        <c:manualLayout>
          <c:xMode val="edge"/>
          <c:yMode val="edge"/>
          <c:x val="0.29552889858233372"/>
          <c:y val="3.367875647668394E-2"/>
        </c:manualLayout>
      </c:layout>
      <c:overlay val="0"/>
      <c:spPr>
        <a:noFill/>
        <a:ln w="25400">
          <a:noFill/>
        </a:ln>
      </c:spPr>
    </c:title>
    <c:autoTitleDeleted val="0"/>
    <c:plotArea>
      <c:layout>
        <c:manualLayout>
          <c:layoutTarget val="inner"/>
          <c:xMode val="edge"/>
          <c:yMode val="edge"/>
          <c:x val="8.2878953107960743E-2"/>
          <c:y val="0.15025906735751296"/>
          <c:w val="0.75899672846237731"/>
          <c:h val="0.73575129533678751"/>
        </c:manualLayout>
      </c:layout>
      <c:barChart>
        <c:barDir val="col"/>
        <c:grouping val="percentStacked"/>
        <c:varyColors val="0"/>
        <c:ser>
          <c:idx val="0"/>
          <c:order val="0"/>
          <c:tx>
            <c:strRef>
              <c:f>Calculation!$B$74</c:f>
              <c:strCache>
                <c:ptCount val="1"/>
                <c:pt idx="0">
                  <c:v>% controls ML &lt;= 1</c:v>
                </c:pt>
              </c:strCache>
            </c:strRef>
          </c:tx>
          <c:spPr>
            <a:solidFill>
              <a:srgbClr val="9999FF"/>
            </a:solidFill>
            <a:ln w="12700">
              <a:solidFill>
                <a:srgbClr val="000000"/>
              </a:solidFill>
              <a:prstDash val="solid"/>
            </a:ln>
          </c:spPr>
          <c:invertIfNegative val="0"/>
          <c:cat>
            <c:strRef>
              <c:f>Calculation!$A$75:$A$80</c:f>
              <c:strCache>
                <c:ptCount val="6"/>
                <c:pt idx="0">
                  <c:v>Strategy &amp; Policies</c:v>
                </c:pt>
                <c:pt idx="1">
                  <c:v>Organization</c:v>
                </c:pt>
                <c:pt idx="2">
                  <c:v>People</c:v>
                </c:pt>
                <c:pt idx="3">
                  <c:v>Processes</c:v>
                </c:pt>
                <c:pt idx="4">
                  <c:v>Technology</c:v>
                </c:pt>
                <c:pt idx="5">
                  <c:v>Facilities</c:v>
                </c:pt>
              </c:strCache>
            </c:strRef>
          </c:cat>
          <c:val>
            <c:numRef>
              <c:f>Calculation!$B$75:$B$80</c:f>
              <c:numCache>
                <c:formatCode>0%</c:formatCode>
                <c:ptCount val="6"/>
                <c:pt idx="0">
                  <c:v>0</c:v>
                </c:pt>
                <c:pt idx="1">
                  <c:v>0</c:v>
                </c:pt>
                <c:pt idx="2">
                  <c:v>0</c:v>
                </c:pt>
                <c:pt idx="3">
                  <c:v>0</c:v>
                </c:pt>
                <c:pt idx="4">
                  <c:v>0</c:v>
                </c:pt>
                <c:pt idx="5">
                  <c:v>0</c:v>
                </c:pt>
              </c:numCache>
            </c:numRef>
          </c:val>
        </c:ser>
        <c:ser>
          <c:idx val="1"/>
          <c:order val="1"/>
          <c:tx>
            <c:strRef>
              <c:f>Calculation!$C$74</c:f>
              <c:strCache>
                <c:ptCount val="1"/>
                <c:pt idx="0">
                  <c:v>% controls ML = 2</c:v>
                </c:pt>
              </c:strCache>
            </c:strRef>
          </c:tx>
          <c:spPr>
            <a:solidFill>
              <a:srgbClr val="993366"/>
            </a:solidFill>
            <a:ln w="12700">
              <a:solidFill>
                <a:srgbClr val="000000"/>
              </a:solidFill>
              <a:prstDash val="solid"/>
            </a:ln>
          </c:spPr>
          <c:invertIfNegative val="0"/>
          <c:cat>
            <c:strRef>
              <c:f>Calculation!$A$75:$A$80</c:f>
              <c:strCache>
                <c:ptCount val="6"/>
                <c:pt idx="0">
                  <c:v>Strategy &amp; Policies</c:v>
                </c:pt>
                <c:pt idx="1">
                  <c:v>Organization</c:v>
                </c:pt>
                <c:pt idx="2">
                  <c:v>People</c:v>
                </c:pt>
                <c:pt idx="3">
                  <c:v>Processes</c:v>
                </c:pt>
                <c:pt idx="4">
                  <c:v>Technology</c:v>
                </c:pt>
                <c:pt idx="5">
                  <c:v>Facilities</c:v>
                </c:pt>
              </c:strCache>
            </c:strRef>
          </c:cat>
          <c:val>
            <c:numRef>
              <c:f>Calculation!$C$75:$C$80</c:f>
              <c:numCache>
                <c:formatCode>0%</c:formatCode>
                <c:ptCount val="6"/>
                <c:pt idx="0">
                  <c:v>0</c:v>
                </c:pt>
                <c:pt idx="1">
                  <c:v>0</c:v>
                </c:pt>
                <c:pt idx="2">
                  <c:v>0</c:v>
                </c:pt>
                <c:pt idx="3">
                  <c:v>0</c:v>
                </c:pt>
                <c:pt idx="4">
                  <c:v>0</c:v>
                </c:pt>
                <c:pt idx="5">
                  <c:v>0</c:v>
                </c:pt>
              </c:numCache>
            </c:numRef>
          </c:val>
        </c:ser>
        <c:ser>
          <c:idx val="2"/>
          <c:order val="2"/>
          <c:tx>
            <c:strRef>
              <c:f>Calculation!$D$74</c:f>
              <c:strCache>
                <c:ptCount val="1"/>
                <c:pt idx="0">
                  <c:v>% controls ML = 3</c:v>
                </c:pt>
              </c:strCache>
            </c:strRef>
          </c:tx>
          <c:spPr>
            <a:solidFill>
              <a:srgbClr val="FFFFCC"/>
            </a:solidFill>
            <a:ln w="12700">
              <a:solidFill>
                <a:srgbClr val="000000"/>
              </a:solidFill>
              <a:prstDash val="solid"/>
            </a:ln>
          </c:spPr>
          <c:invertIfNegative val="0"/>
          <c:cat>
            <c:strRef>
              <c:f>Calculation!$A$75:$A$80</c:f>
              <c:strCache>
                <c:ptCount val="6"/>
                <c:pt idx="0">
                  <c:v>Strategy &amp; Policies</c:v>
                </c:pt>
                <c:pt idx="1">
                  <c:v>Organization</c:v>
                </c:pt>
                <c:pt idx="2">
                  <c:v>People</c:v>
                </c:pt>
                <c:pt idx="3">
                  <c:v>Processes</c:v>
                </c:pt>
                <c:pt idx="4">
                  <c:v>Technology</c:v>
                </c:pt>
                <c:pt idx="5">
                  <c:v>Facilities</c:v>
                </c:pt>
              </c:strCache>
            </c:strRef>
          </c:cat>
          <c:val>
            <c:numRef>
              <c:f>Calculation!$D$75:$D$80</c:f>
              <c:numCache>
                <c:formatCode>0%</c:formatCode>
                <c:ptCount val="6"/>
                <c:pt idx="0">
                  <c:v>0</c:v>
                </c:pt>
                <c:pt idx="1">
                  <c:v>0</c:v>
                </c:pt>
                <c:pt idx="2">
                  <c:v>0</c:v>
                </c:pt>
                <c:pt idx="3">
                  <c:v>0</c:v>
                </c:pt>
                <c:pt idx="4">
                  <c:v>0</c:v>
                </c:pt>
                <c:pt idx="5">
                  <c:v>0</c:v>
                </c:pt>
              </c:numCache>
            </c:numRef>
          </c:val>
        </c:ser>
        <c:ser>
          <c:idx val="3"/>
          <c:order val="3"/>
          <c:tx>
            <c:strRef>
              <c:f>Calculation!$E$74</c:f>
              <c:strCache>
                <c:ptCount val="1"/>
                <c:pt idx="0">
                  <c:v>% controls ML = 4</c:v>
                </c:pt>
              </c:strCache>
            </c:strRef>
          </c:tx>
          <c:spPr>
            <a:solidFill>
              <a:srgbClr val="CCFFFF"/>
            </a:solidFill>
            <a:ln w="12700">
              <a:solidFill>
                <a:srgbClr val="000000"/>
              </a:solidFill>
              <a:prstDash val="solid"/>
            </a:ln>
          </c:spPr>
          <c:invertIfNegative val="0"/>
          <c:cat>
            <c:strRef>
              <c:f>Calculation!$A$75:$A$80</c:f>
              <c:strCache>
                <c:ptCount val="6"/>
                <c:pt idx="0">
                  <c:v>Strategy &amp; Policies</c:v>
                </c:pt>
                <c:pt idx="1">
                  <c:v>Organization</c:v>
                </c:pt>
                <c:pt idx="2">
                  <c:v>People</c:v>
                </c:pt>
                <c:pt idx="3">
                  <c:v>Processes</c:v>
                </c:pt>
                <c:pt idx="4">
                  <c:v>Technology</c:v>
                </c:pt>
                <c:pt idx="5">
                  <c:v>Facilities</c:v>
                </c:pt>
              </c:strCache>
            </c:strRef>
          </c:cat>
          <c:val>
            <c:numRef>
              <c:f>Calculation!$E$75:$E$80</c:f>
              <c:numCache>
                <c:formatCode>0%</c:formatCode>
                <c:ptCount val="6"/>
                <c:pt idx="0">
                  <c:v>0</c:v>
                </c:pt>
                <c:pt idx="1">
                  <c:v>0</c:v>
                </c:pt>
                <c:pt idx="2">
                  <c:v>0</c:v>
                </c:pt>
                <c:pt idx="3">
                  <c:v>0</c:v>
                </c:pt>
                <c:pt idx="4">
                  <c:v>0</c:v>
                </c:pt>
                <c:pt idx="5">
                  <c:v>0</c:v>
                </c:pt>
              </c:numCache>
            </c:numRef>
          </c:val>
        </c:ser>
        <c:ser>
          <c:idx val="4"/>
          <c:order val="4"/>
          <c:tx>
            <c:strRef>
              <c:f>Calculation!$F$74</c:f>
              <c:strCache>
                <c:ptCount val="1"/>
                <c:pt idx="0">
                  <c:v>% controls ML = 5</c:v>
                </c:pt>
              </c:strCache>
            </c:strRef>
          </c:tx>
          <c:invertIfNegative val="0"/>
          <c:val>
            <c:numRef>
              <c:f>Calculation!$F$75:$F$80</c:f>
              <c:numCache>
                <c:formatCode>0%</c:formatCode>
                <c:ptCount val="6"/>
                <c:pt idx="0">
                  <c:v>1</c:v>
                </c:pt>
                <c:pt idx="1">
                  <c:v>1</c:v>
                </c:pt>
                <c:pt idx="2">
                  <c:v>1</c:v>
                </c:pt>
                <c:pt idx="3">
                  <c:v>1</c:v>
                </c:pt>
                <c:pt idx="4">
                  <c:v>1</c:v>
                </c:pt>
                <c:pt idx="5">
                  <c:v>1</c:v>
                </c:pt>
              </c:numCache>
            </c:numRef>
          </c:val>
        </c:ser>
        <c:dLbls>
          <c:showLegendKey val="0"/>
          <c:showVal val="0"/>
          <c:showCatName val="0"/>
          <c:showSerName val="0"/>
          <c:showPercent val="0"/>
          <c:showBubbleSize val="0"/>
        </c:dLbls>
        <c:gapWidth val="150"/>
        <c:overlap val="100"/>
        <c:axId val="364647472"/>
        <c:axId val="364647864"/>
      </c:barChart>
      <c:catAx>
        <c:axId val="364647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nl-NL"/>
          </a:p>
        </c:txPr>
        <c:crossAx val="364647864"/>
        <c:crosses val="autoZero"/>
        <c:auto val="1"/>
        <c:lblAlgn val="ctr"/>
        <c:lblOffset val="100"/>
        <c:tickLblSkip val="1"/>
        <c:tickMarkSkip val="1"/>
        <c:noMultiLvlLbl val="0"/>
      </c:catAx>
      <c:valAx>
        <c:axId val="36464786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nl-NL"/>
          </a:p>
        </c:txPr>
        <c:crossAx val="364647472"/>
        <c:crosses val="autoZero"/>
        <c:crossBetween val="between"/>
      </c:valAx>
      <c:spPr>
        <a:solidFill>
          <a:srgbClr val="C0C0C0"/>
        </a:solidFill>
        <a:ln w="12700">
          <a:solidFill>
            <a:srgbClr val="808080"/>
          </a:solidFill>
          <a:prstDash val="solid"/>
        </a:ln>
      </c:spPr>
    </c:plotArea>
    <c:legend>
      <c:legendPos val="r"/>
      <c:layout>
        <c:manualLayout>
          <c:xMode val="edge"/>
          <c:yMode val="edge"/>
          <c:x val="0.8571428571428571"/>
          <c:y val="0.42487046632124353"/>
          <c:w val="0.12707904344276688"/>
          <c:h val="0.25679506419876608"/>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nl-NL"/>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47625</xdr:colOff>
      <xdr:row>24</xdr:row>
      <xdr:rowOff>85725</xdr:rowOff>
    </xdr:from>
    <xdr:to>
      <xdr:col>13</xdr:col>
      <xdr:colOff>219075</xdr:colOff>
      <xdr:row>43</xdr:row>
      <xdr:rowOff>114300</xdr:rowOff>
    </xdr:to>
    <xdr:graphicFrame macro="">
      <xdr:nvGraphicFramePr>
        <xdr:cNvPr id="1070716"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44</xdr:row>
      <xdr:rowOff>142875</xdr:rowOff>
    </xdr:from>
    <xdr:to>
      <xdr:col>13</xdr:col>
      <xdr:colOff>219075</xdr:colOff>
      <xdr:row>64</xdr:row>
      <xdr:rowOff>9525</xdr:rowOff>
    </xdr:to>
    <xdr:graphicFrame macro="">
      <xdr:nvGraphicFramePr>
        <xdr:cNvPr id="1070717"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65</xdr:row>
      <xdr:rowOff>104775</xdr:rowOff>
    </xdr:from>
    <xdr:to>
      <xdr:col>13</xdr:col>
      <xdr:colOff>228600</xdr:colOff>
      <xdr:row>84</xdr:row>
      <xdr:rowOff>133350</xdr:rowOff>
    </xdr:to>
    <xdr:graphicFrame macro="">
      <xdr:nvGraphicFramePr>
        <xdr:cNvPr id="1070718" name="Grafie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38100</xdr:colOff>
      <xdr:row>86</xdr:row>
      <xdr:rowOff>0</xdr:rowOff>
    </xdr:from>
    <xdr:to>
      <xdr:col>13</xdr:col>
      <xdr:colOff>228600</xdr:colOff>
      <xdr:row>111</xdr:row>
      <xdr:rowOff>47625</xdr:rowOff>
    </xdr:to>
    <xdr:graphicFrame macro="">
      <xdr:nvGraphicFramePr>
        <xdr:cNvPr id="1070719" name="Grafie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38100</xdr:colOff>
      <xdr:row>112</xdr:row>
      <xdr:rowOff>142875</xdr:rowOff>
    </xdr:from>
    <xdr:to>
      <xdr:col>13</xdr:col>
      <xdr:colOff>247650</xdr:colOff>
      <xdr:row>138</xdr:row>
      <xdr:rowOff>28575</xdr:rowOff>
    </xdr:to>
    <xdr:graphicFrame macro="">
      <xdr:nvGraphicFramePr>
        <xdr:cNvPr id="1070720" name="Grafie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38100</xdr:colOff>
      <xdr:row>139</xdr:row>
      <xdr:rowOff>142875</xdr:rowOff>
    </xdr:from>
    <xdr:to>
      <xdr:col>13</xdr:col>
      <xdr:colOff>257175</xdr:colOff>
      <xdr:row>154</xdr:row>
      <xdr:rowOff>152400</xdr:rowOff>
    </xdr:to>
    <xdr:graphicFrame macro="">
      <xdr:nvGraphicFramePr>
        <xdr:cNvPr id="1070721" name="Grafiek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66675</xdr:colOff>
      <xdr:row>0</xdr:row>
      <xdr:rowOff>66675</xdr:rowOff>
    </xdr:from>
    <xdr:to>
      <xdr:col>13</xdr:col>
      <xdr:colOff>219075</xdr:colOff>
      <xdr:row>23</xdr:row>
      <xdr:rowOff>19050</xdr:rowOff>
    </xdr:to>
    <xdr:graphicFrame macro="">
      <xdr:nvGraphicFramePr>
        <xdr:cNvPr id="1070722" name="Grafiek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80" zoomScaleNormal="70" zoomScaleSheetLayoutView="80" workbookViewId="0">
      <selection activeCell="D1" sqref="D1:G1"/>
    </sheetView>
  </sheetViews>
  <sheetFormatPr defaultRowHeight="13.2" x14ac:dyDescent="0.25"/>
  <cols>
    <col min="3" max="3" width="3.5546875" customWidth="1"/>
    <col min="4" max="4" width="10.5546875" customWidth="1"/>
    <col min="5" max="5" width="75.6640625" customWidth="1"/>
    <col min="6" max="6" width="15.6640625" customWidth="1"/>
    <col min="7" max="7" width="5.6640625" customWidth="1"/>
  </cols>
  <sheetData>
    <row r="1" spans="1:9" ht="19.8" x14ac:dyDescent="0.25">
      <c r="A1" s="3"/>
      <c r="B1" s="3"/>
      <c r="C1" s="6"/>
      <c r="D1" s="2" t="s">
        <v>572</v>
      </c>
      <c r="E1" s="2"/>
      <c r="F1" s="2"/>
      <c r="G1" s="2"/>
    </row>
    <row r="2" spans="1:9" x14ac:dyDescent="0.25">
      <c r="A2" s="6"/>
      <c r="B2" s="6"/>
      <c r="C2" s="6"/>
      <c r="D2" s="9" t="s">
        <v>217</v>
      </c>
      <c r="E2" s="1" t="s">
        <v>218</v>
      </c>
      <c r="F2" s="209"/>
      <c r="G2" s="210"/>
    </row>
    <row r="3" spans="1:9" x14ac:dyDescent="0.25">
      <c r="A3" s="3"/>
      <c r="B3" s="10"/>
      <c r="C3" s="3"/>
      <c r="D3" s="11"/>
      <c r="E3" s="8"/>
      <c r="F3" s="8"/>
      <c r="G3" s="8"/>
      <c r="I3" t="s">
        <v>479</v>
      </c>
    </row>
    <row r="4" spans="1:9" x14ac:dyDescent="0.25">
      <c r="A4" s="6"/>
      <c r="B4" s="211" t="s">
        <v>219</v>
      </c>
      <c r="C4" s="12"/>
      <c r="D4" s="13"/>
      <c r="E4" s="212"/>
      <c r="F4" s="212"/>
      <c r="G4" s="14"/>
    </row>
    <row r="5" spans="1:9" x14ac:dyDescent="0.25">
      <c r="A5" s="6"/>
      <c r="B5" s="211"/>
      <c r="C5" s="12"/>
      <c r="D5" s="15">
        <v>1</v>
      </c>
      <c r="E5" s="213" t="s">
        <v>220</v>
      </c>
      <c r="F5" s="213"/>
      <c r="G5" s="16"/>
    </row>
    <row r="6" spans="1:9" x14ac:dyDescent="0.25">
      <c r="A6" s="6"/>
      <c r="B6" s="211"/>
      <c r="C6" s="12"/>
      <c r="D6" s="17"/>
      <c r="E6" s="214"/>
      <c r="F6" s="214"/>
      <c r="G6" s="16"/>
    </row>
    <row r="7" spans="1:9" ht="51.75" customHeight="1" x14ac:dyDescent="0.25">
      <c r="A7" s="6"/>
      <c r="B7" s="211"/>
      <c r="C7" s="12"/>
      <c r="D7" s="18" t="s">
        <v>221</v>
      </c>
      <c r="E7" s="215" t="s">
        <v>222</v>
      </c>
      <c r="F7" s="216"/>
      <c r="G7" s="19"/>
    </row>
    <row r="8" spans="1:9" x14ac:dyDescent="0.25">
      <c r="A8" s="6"/>
      <c r="B8" s="211"/>
      <c r="C8" s="12"/>
      <c r="D8" s="20"/>
      <c r="E8" s="214"/>
      <c r="F8" s="214"/>
      <c r="G8" s="21"/>
    </row>
    <row r="9" spans="1:9" ht="55.5" customHeight="1" x14ac:dyDescent="0.25">
      <c r="A9" s="6"/>
      <c r="B9" s="211"/>
      <c r="C9" s="12"/>
      <c r="D9" s="18" t="s">
        <v>223</v>
      </c>
      <c r="E9" s="217" t="s">
        <v>224</v>
      </c>
      <c r="F9" s="217"/>
      <c r="G9" s="19"/>
    </row>
    <row r="10" spans="1:9" x14ac:dyDescent="0.25">
      <c r="A10" s="6"/>
      <c r="B10" s="211"/>
      <c r="C10" s="12"/>
      <c r="D10" s="20"/>
      <c r="E10" s="214"/>
      <c r="F10" s="214"/>
      <c r="G10" s="21"/>
    </row>
    <row r="11" spans="1:9" ht="57.75" customHeight="1" x14ac:dyDescent="0.25">
      <c r="A11" s="6"/>
      <c r="B11" s="211"/>
      <c r="C11" s="12"/>
      <c r="D11" s="18" t="s">
        <v>225</v>
      </c>
      <c r="E11" s="215" t="s">
        <v>226</v>
      </c>
      <c r="F11" s="216"/>
      <c r="G11" s="19"/>
    </row>
    <row r="12" spans="1:9" x14ac:dyDescent="0.25">
      <c r="A12" s="6"/>
      <c r="B12" s="211"/>
      <c r="C12" s="12"/>
      <c r="D12" s="22"/>
      <c r="E12" s="218"/>
      <c r="F12" s="218"/>
      <c r="G12" s="23"/>
    </row>
    <row r="13" spans="1:9" x14ac:dyDescent="0.25">
      <c r="A13" s="3"/>
      <c r="B13" s="7"/>
      <c r="C13" s="3"/>
      <c r="D13" s="4"/>
      <c r="E13" s="5"/>
      <c r="F13" s="3"/>
      <c r="G13" s="3"/>
    </row>
    <row r="14" spans="1:9" x14ac:dyDescent="0.25">
      <c r="A14" s="6"/>
      <c r="B14" s="211" t="s">
        <v>227</v>
      </c>
      <c r="C14" s="12"/>
      <c r="D14" s="13"/>
      <c r="E14" s="212"/>
      <c r="F14" s="212"/>
      <c r="G14" s="14"/>
    </row>
    <row r="15" spans="1:9" x14ac:dyDescent="0.25">
      <c r="A15" s="6"/>
      <c r="B15" s="211"/>
      <c r="C15" s="12"/>
      <c r="D15" s="24" t="s">
        <v>228</v>
      </c>
      <c r="E15" s="213" t="s">
        <v>563</v>
      </c>
      <c r="F15" s="213"/>
      <c r="G15" s="16"/>
    </row>
    <row r="16" spans="1:9" x14ac:dyDescent="0.25">
      <c r="A16" s="6"/>
      <c r="B16" s="211"/>
      <c r="C16" s="12"/>
      <c r="D16" s="24"/>
      <c r="E16" s="183"/>
      <c r="F16" s="183"/>
      <c r="G16" s="16"/>
    </row>
    <row r="17" spans="1:9" x14ac:dyDescent="0.25">
      <c r="A17" s="6"/>
      <c r="B17" s="211"/>
      <c r="C17" s="12"/>
      <c r="D17" s="17" t="s">
        <v>100</v>
      </c>
      <c r="E17" s="5" t="s">
        <v>309</v>
      </c>
      <c r="F17" s="183"/>
      <c r="G17" s="16"/>
    </row>
    <row r="18" spans="1:9" x14ac:dyDescent="0.25">
      <c r="A18" s="6"/>
      <c r="B18" s="211"/>
      <c r="C18" s="12"/>
      <c r="D18" s="17"/>
      <c r="E18" s="214"/>
      <c r="F18" s="214"/>
      <c r="G18" s="16"/>
    </row>
    <row r="19" spans="1:9" ht="167.25" customHeight="1" x14ac:dyDescent="0.25">
      <c r="A19" s="6"/>
      <c r="B19" s="211"/>
      <c r="C19" s="12"/>
      <c r="D19" s="18" t="s">
        <v>305</v>
      </c>
      <c r="E19" s="215" t="s">
        <v>573</v>
      </c>
      <c r="F19" s="216"/>
      <c r="G19" s="19"/>
    </row>
    <row r="20" spans="1:9" ht="224.25" customHeight="1" x14ac:dyDescent="0.25">
      <c r="A20" s="6"/>
      <c r="B20" s="211"/>
      <c r="C20" s="12"/>
      <c r="D20" s="20"/>
      <c r="E20" s="219" t="s">
        <v>574</v>
      </c>
      <c r="F20" s="220"/>
      <c r="G20" s="21"/>
      <c r="I20" t="s">
        <v>479</v>
      </c>
    </row>
    <row r="21" spans="1:9" x14ac:dyDescent="0.25">
      <c r="A21" s="6"/>
      <c r="B21" s="211"/>
      <c r="C21" s="12"/>
      <c r="D21" s="20"/>
      <c r="E21" s="32" t="s">
        <v>308</v>
      </c>
      <c r="F21" s="25"/>
      <c r="G21" s="21"/>
    </row>
    <row r="22" spans="1:9" x14ac:dyDescent="0.25">
      <c r="A22" s="6"/>
      <c r="B22" s="211"/>
      <c r="C22" s="12"/>
      <c r="D22" s="22"/>
      <c r="E22" s="218"/>
      <c r="F22" s="218"/>
      <c r="G22" s="23"/>
    </row>
    <row r="23" spans="1:9" x14ac:dyDescent="0.25">
      <c r="A23" s="3"/>
      <c r="B23" s="7"/>
      <c r="C23" s="3"/>
      <c r="D23" s="33"/>
      <c r="E23" s="34"/>
      <c r="F23" s="10"/>
      <c r="G23" s="10"/>
    </row>
    <row r="24" spans="1:9" x14ac:dyDescent="0.25">
      <c r="A24" s="3"/>
      <c r="B24" s="211" t="s">
        <v>229</v>
      </c>
      <c r="C24" s="6"/>
      <c r="D24" s="35"/>
      <c r="E24" s="221"/>
      <c r="F24" s="221"/>
      <c r="G24" s="36"/>
    </row>
    <row r="25" spans="1:9" x14ac:dyDescent="0.25">
      <c r="A25" s="3"/>
      <c r="B25" s="211"/>
      <c r="C25" s="6"/>
      <c r="D25" s="37" t="s">
        <v>230</v>
      </c>
      <c r="E25" s="213" t="s">
        <v>231</v>
      </c>
      <c r="F25" s="213"/>
      <c r="G25" s="38"/>
    </row>
    <row r="26" spans="1:9" x14ac:dyDescent="0.25">
      <c r="A26" s="3"/>
      <c r="B26" s="211"/>
      <c r="C26" s="6"/>
      <c r="D26" s="39"/>
      <c r="E26" s="214"/>
      <c r="F26" s="214"/>
      <c r="G26" s="38"/>
    </row>
    <row r="27" spans="1:9" ht="39.75" customHeight="1" x14ac:dyDescent="0.25">
      <c r="A27" s="3"/>
      <c r="B27" s="211"/>
      <c r="C27" s="6"/>
      <c r="D27" s="40" t="s">
        <v>232</v>
      </c>
      <c r="E27" s="217" t="s">
        <v>307</v>
      </c>
      <c r="F27" s="217"/>
      <c r="G27" s="41"/>
    </row>
    <row r="28" spans="1:9" x14ac:dyDescent="0.25">
      <c r="A28" s="3"/>
      <c r="B28" s="211"/>
      <c r="C28" s="6"/>
      <c r="D28" s="42"/>
      <c r="E28" s="32" t="s">
        <v>58</v>
      </c>
      <c r="F28" s="62"/>
      <c r="G28" s="43"/>
    </row>
    <row r="29" spans="1:9" x14ac:dyDescent="0.25">
      <c r="A29" s="3"/>
      <c r="B29" s="211"/>
      <c r="C29" s="6"/>
      <c r="D29" s="42"/>
      <c r="E29" s="224"/>
      <c r="F29" s="224"/>
      <c r="G29" s="43"/>
    </row>
    <row r="30" spans="1:9" x14ac:dyDescent="0.25">
      <c r="A30" s="3"/>
      <c r="B30" s="211"/>
      <c r="C30" s="6"/>
      <c r="D30" s="42"/>
      <c r="E30" s="32" t="s">
        <v>308</v>
      </c>
      <c r="F30" s="25"/>
      <c r="G30" s="43"/>
    </row>
    <row r="31" spans="1:9" x14ac:dyDescent="0.25">
      <c r="A31" s="3"/>
      <c r="B31" s="211"/>
      <c r="C31" s="6"/>
      <c r="D31" s="42"/>
      <c r="E31" s="214"/>
      <c r="F31" s="214"/>
      <c r="G31" s="43"/>
    </row>
    <row r="32" spans="1:9" x14ac:dyDescent="0.25">
      <c r="A32" s="3"/>
      <c r="B32" s="211"/>
      <c r="C32" s="6"/>
      <c r="D32" s="44"/>
      <c r="E32" s="214"/>
      <c r="F32" s="214"/>
      <c r="G32" s="43"/>
    </row>
    <row r="33" spans="1:7" ht="63.75" customHeight="1" x14ac:dyDescent="0.25">
      <c r="A33" s="3"/>
      <c r="B33" s="211"/>
      <c r="C33" s="6"/>
      <c r="D33" s="44" t="s">
        <v>233</v>
      </c>
      <c r="E33" s="215" t="s">
        <v>306</v>
      </c>
      <c r="F33" s="216"/>
      <c r="G33" s="43"/>
    </row>
    <row r="34" spans="1:7" x14ac:dyDescent="0.25">
      <c r="A34" s="3"/>
      <c r="B34" s="211"/>
      <c r="C34" s="6"/>
      <c r="D34" s="44"/>
      <c r="E34" s="224"/>
      <c r="F34" s="224"/>
      <c r="G34" s="43"/>
    </row>
    <row r="35" spans="1:7" x14ac:dyDescent="0.25">
      <c r="A35" s="3"/>
      <c r="B35" s="211"/>
      <c r="C35" s="6"/>
      <c r="D35" s="44"/>
      <c r="E35" s="32" t="s">
        <v>52</v>
      </c>
      <c r="F35" s="10"/>
      <c r="G35" s="43"/>
    </row>
    <row r="36" spans="1:7" x14ac:dyDescent="0.25">
      <c r="A36" s="3"/>
      <c r="B36" s="211"/>
      <c r="C36" s="6"/>
      <c r="D36" s="223"/>
      <c r="E36" s="214"/>
      <c r="F36" s="26"/>
      <c r="G36" s="43"/>
    </row>
    <row r="37" spans="1:7" x14ac:dyDescent="0.25">
      <c r="A37" s="3"/>
      <c r="B37" s="211"/>
      <c r="C37" s="6"/>
      <c r="D37" s="223"/>
      <c r="E37" s="214"/>
      <c r="F37" s="3"/>
      <c r="G37" s="41"/>
    </row>
    <row r="38" spans="1:7" x14ac:dyDescent="0.25">
      <c r="A38" s="3"/>
      <c r="B38" s="211"/>
      <c r="C38" s="6"/>
      <c r="D38" s="44"/>
      <c r="E38" s="214"/>
      <c r="F38" s="214"/>
      <c r="G38" s="43"/>
    </row>
    <row r="39" spans="1:7" x14ac:dyDescent="0.25">
      <c r="A39" s="3"/>
      <c r="B39" s="211"/>
      <c r="C39" s="6"/>
      <c r="D39" s="44"/>
      <c r="E39" s="214"/>
      <c r="F39" s="214"/>
      <c r="G39" s="43"/>
    </row>
    <row r="40" spans="1:7" x14ac:dyDescent="0.25">
      <c r="A40" s="3"/>
      <c r="B40" s="211"/>
      <c r="C40" s="6"/>
      <c r="D40" s="45"/>
      <c r="E40" s="222"/>
      <c r="F40" s="222"/>
      <c r="G40" s="46"/>
    </row>
  </sheetData>
  <mergeCells count="34">
    <mergeCell ref="B24:B40"/>
    <mergeCell ref="E24:F24"/>
    <mergeCell ref="E25:F25"/>
    <mergeCell ref="E26:F26"/>
    <mergeCell ref="E27:F27"/>
    <mergeCell ref="E40:F40"/>
    <mergeCell ref="D36:E36"/>
    <mergeCell ref="D37:E37"/>
    <mergeCell ref="E38:F38"/>
    <mergeCell ref="E39:F39"/>
    <mergeCell ref="E29:F29"/>
    <mergeCell ref="E31:F31"/>
    <mergeCell ref="E32:F32"/>
    <mergeCell ref="E33:F33"/>
    <mergeCell ref="E34:F34"/>
    <mergeCell ref="B14:B22"/>
    <mergeCell ref="E14:F14"/>
    <mergeCell ref="E15:F15"/>
    <mergeCell ref="E18:F18"/>
    <mergeCell ref="E19:F19"/>
    <mergeCell ref="E20:F20"/>
    <mergeCell ref="E22:F22"/>
    <mergeCell ref="D1:G1"/>
    <mergeCell ref="E2:G2"/>
    <mergeCell ref="B4:B12"/>
    <mergeCell ref="E4:F4"/>
    <mergeCell ref="E5:F5"/>
    <mergeCell ref="E6:F6"/>
    <mergeCell ref="E7:F7"/>
    <mergeCell ref="E8:F8"/>
    <mergeCell ref="E9:F9"/>
    <mergeCell ref="E10:F10"/>
    <mergeCell ref="E11:F11"/>
    <mergeCell ref="E12:F12"/>
  </mergeCells>
  <phoneticPr fontId="16" type="noConversion"/>
  <hyperlinks>
    <hyperlink ref="E30" location="'Assessment summary'!A1" display="GO TO Assessment Overview Page"/>
    <hyperlink ref="E35" location="'Graphical overview'!A1" display="GO TO the Current Operational Maturity Charts"/>
    <hyperlink ref="E21" location="'Assessment summary'!A1" display="GO TO Assessment Overview Page"/>
    <hyperlink ref="E28" location="'General information'!A1" display="GO TO General information Page"/>
  </hyperlinks>
  <pageMargins left="0.75" right="0.75" top="1" bottom="1" header="0.5" footer="0.5"/>
  <pageSetup paperSize="9" scale="65" orientation="portrait" r:id="rId1"/>
  <headerFooter alignWithMargins="0">
    <oddHeader>&amp;LFinal&amp;RConfidential</oddHeader>
    <oddFooter>&amp;C&amp;F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tabColor indexed="11"/>
    <pageSetUpPr fitToPage="1"/>
  </sheetPr>
  <dimension ref="A1:AH59"/>
  <sheetViews>
    <sheetView zoomScale="70" zoomScaleNormal="70" zoomScaleSheetLayoutView="80" workbookViewId="0">
      <selection activeCell="P15" sqref="P15"/>
    </sheetView>
  </sheetViews>
  <sheetFormatPr defaultColWidth="9.109375" defaultRowHeight="12.6" x14ac:dyDescent="0.25"/>
  <cols>
    <col min="1" max="1" width="8.109375" style="143" customWidth="1"/>
    <col min="2" max="2" width="15.6640625" style="166" customWidth="1"/>
    <col min="3" max="3" width="6.6640625" style="141" customWidth="1"/>
    <col min="4" max="4" width="40.6640625" style="141" customWidth="1"/>
    <col min="5" max="5" width="84.44140625" style="141" hidden="1" customWidth="1"/>
    <col min="6" max="6" width="38.6640625" style="141" hidden="1" customWidth="1"/>
    <col min="7" max="7" width="9.109375" style="141"/>
    <col min="8" max="8" width="30.6640625" style="141" customWidth="1"/>
    <col min="9" max="9" width="10.5546875" style="141" customWidth="1"/>
    <col min="10" max="10" width="4.6640625" style="141" customWidth="1"/>
    <col min="11" max="17" width="6.6640625" style="141" customWidth="1"/>
    <col min="18" max="18" width="4.6640625" style="141" customWidth="1"/>
    <col min="19" max="19" width="6.6640625" style="141" customWidth="1"/>
    <col min="20" max="20" width="9.109375" style="141"/>
    <col min="21" max="21" width="6.6640625" style="141" customWidth="1"/>
    <col min="22" max="25" width="12.6640625" style="143" customWidth="1"/>
    <col min="26" max="16384" width="9.109375" style="141"/>
  </cols>
  <sheetData>
    <row r="1" spans="1:34" x14ac:dyDescent="0.25">
      <c r="A1" s="138"/>
      <c r="B1" s="139"/>
      <c r="C1" s="140"/>
      <c r="D1" s="140"/>
      <c r="E1" s="140"/>
      <c r="F1" s="140"/>
      <c r="G1" s="140"/>
      <c r="H1" s="140"/>
      <c r="I1" s="140"/>
      <c r="M1" s="142"/>
      <c r="N1" s="142"/>
      <c r="O1" s="142"/>
      <c r="P1" s="142"/>
      <c r="Q1" s="142"/>
      <c r="R1" s="142"/>
      <c r="S1" s="142"/>
      <c r="T1" s="142"/>
      <c r="U1" s="142"/>
      <c r="W1" s="138"/>
      <c r="X1" s="138"/>
      <c r="Y1" s="138"/>
    </row>
    <row r="2" spans="1:34" ht="12.75" customHeight="1" x14ac:dyDescent="0.25">
      <c r="A2" s="278" t="s">
        <v>246</v>
      </c>
      <c r="B2" s="278"/>
      <c r="C2" s="144" t="s">
        <v>362</v>
      </c>
      <c r="D2" s="145" t="s">
        <v>30</v>
      </c>
      <c r="E2" s="196"/>
      <c r="F2" s="196"/>
      <c r="G2" s="142"/>
      <c r="H2" s="192"/>
      <c r="I2" s="95" t="s">
        <v>368</v>
      </c>
      <c r="K2" s="142"/>
      <c r="L2" s="142"/>
      <c r="M2" s="142"/>
      <c r="N2" s="142"/>
      <c r="O2" s="142"/>
      <c r="P2" s="142"/>
      <c r="Q2" s="142"/>
      <c r="R2" s="142"/>
      <c r="S2" s="142"/>
      <c r="T2" s="142"/>
      <c r="U2" s="142"/>
      <c r="V2" s="146" t="str">
        <f>+C2</f>
        <v>F</v>
      </c>
      <c r="W2" s="279" t="str">
        <f>+D2</f>
        <v>Facilities</v>
      </c>
      <c r="X2" s="279"/>
      <c r="Y2" s="279"/>
      <c r="Z2" s="279"/>
      <c r="AA2" s="279"/>
      <c r="AB2" s="279"/>
      <c r="AC2" s="142"/>
    </row>
    <row r="3" spans="1:34" x14ac:dyDescent="0.25">
      <c r="A3" s="147"/>
      <c r="B3" s="141"/>
      <c r="E3" s="142"/>
      <c r="F3" s="142"/>
      <c r="G3" s="142"/>
      <c r="H3" s="142"/>
      <c r="I3" s="142"/>
      <c r="K3" s="140"/>
      <c r="L3" s="140"/>
      <c r="M3" s="142"/>
      <c r="N3" s="142"/>
      <c r="O3" s="142"/>
      <c r="P3" s="142"/>
      <c r="Q3" s="142"/>
      <c r="R3" s="142"/>
      <c r="S3" s="142"/>
      <c r="T3" s="142"/>
      <c r="U3" s="142"/>
      <c r="V3" s="140"/>
      <c r="W3" s="148"/>
      <c r="X3" s="148"/>
      <c r="Y3" s="148"/>
      <c r="Z3" s="148"/>
      <c r="AA3" s="148"/>
      <c r="AB3" s="148"/>
      <c r="AC3" s="140"/>
      <c r="AD3" s="140"/>
      <c r="AE3" s="140"/>
      <c r="AF3" s="140"/>
      <c r="AG3" s="140"/>
      <c r="AH3" s="140"/>
    </row>
    <row r="4" spans="1:34" ht="12.75" customHeight="1" x14ac:dyDescent="0.25">
      <c r="A4" s="147"/>
      <c r="B4" s="280" t="s">
        <v>31</v>
      </c>
      <c r="C4" s="280"/>
      <c r="D4" s="280"/>
      <c r="E4" s="197"/>
      <c r="F4" s="197"/>
      <c r="G4" s="142"/>
      <c r="H4" s="142"/>
      <c r="I4" s="142"/>
      <c r="J4" s="149"/>
      <c r="K4" s="281" t="s">
        <v>370</v>
      </c>
      <c r="L4" s="281"/>
      <c r="M4" s="281"/>
      <c r="N4" s="281"/>
      <c r="O4" s="281"/>
      <c r="P4" s="281"/>
      <c r="Q4" s="281"/>
      <c r="R4" s="281"/>
      <c r="S4" s="281"/>
      <c r="T4" s="281"/>
      <c r="U4" s="142"/>
      <c r="V4" s="150" t="s">
        <v>371</v>
      </c>
      <c r="W4" s="271" t="s">
        <v>372</v>
      </c>
      <c r="X4" s="271"/>
      <c r="Y4" s="271"/>
      <c r="Z4" s="271"/>
      <c r="AA4" s="271"/>
      <c r="AB4" s="271"/>
      <c r="AC4" s="271"/>
      <c r="AD4" s="271"/>
      <c r="AE4" s="271"/>
      <c r="AF4" s="271"/>
      <c r="AG4" s="271"/>
      <c r="AH4" s="271"/>
    </row>
    <row r="5" spans="1:34" ht="12.75" customHeight="1" x14ac:dyDescent="0.25">
      <c r="A5" s="147"/>
      <c r="B5" s="280"/>
      <c r="C5" s="280"/>
      <c r="D5" s="280"/>
      <c r="E5" s="197"/>
      <c r="F5" s="197"/>
      <c r="G5" s="142"/>
      <c r="H5" s="142"/>
      <c r="I5" s="142"/>
      <c r="J5" s="149"/>
      <c r="K5" s="151"/>
      <c r="L5" s="151"/>
      <c r="M5" s="151"/>
      <c r="N5" s="151"/>
      <c r="O5" s="151"/>
      <c r="P5" s="151"/>
      <c r="Q5" s="151"/>
      <c r="R5" s="151"/>
      <c r="S5" s="151"/>
      <c r="T5" s="152"/>
      <c r="U5" s="142"/>
      <c r="V5" s="167"/>
      <c r="W5" s="255"/>
      <c r="X5" s="255"/>
      <c r="Y5" s="255"/>
      <c r="Z5" s="255"/>
      <c r="AA5" s="255"/>
      <c r="AB5" s="255"/>
      <c r="AC5" s="255"/>
      <c r="AD5" s="255"/>
      <c r="AE5" s="255"/>
      <c r="AF5" s="255"/>
      <c r="AG5" s="255"/>
      <c r="AH5" s="255"/>
    </row>
    <row r="6" spans="1:34" ht="12.75" customHeight="1" x14ac:dyDescent="0.25">
      <c r="A6" s="147"/>
      <c r="B6" s="280"/>
      <c r="C6" s="280"/>
      <c r="D6" s="280"/>
      <c r="E6" s="197"/>
      <c r="F6" s="197"/>
      <c r="G6" s="142"/>
      <c r="H6" s="142"/>
      <c r="I6" s="142"/>
      <c r="J6" s="149"/>
      <c r="K6" s="276" t="s">
        <v>569</v>
      </c>
      <c r="L6" s="276" t="s">
        <v>564</v>
      </c>
      <c r="M6" s="276" t="s">
        <v>565</v>
      </c>
      <c r="N6" s="276" t="s">
        <v>566</v>
      </c>
      <c r="O6" s="276" t="s">
        <v>567</v>
      </c>
      <c r="P6" s="276" t="s">
        <v>568</v>
      </c>
      <c r="Q6" s="276" t="s">
        <v>160</v>
      </c>
      <c r="R6" s="153"/>
      <c r="S6" s="272" t="s">
        <v>242</v>
      </c>
      <c r="T6" s="272" t="s">
        <v>373</v>
      </c>
      <c r="U6" s="142"/>
      <c r="V6" s="167"/>
      <c r="W6" s="255"/>
      <c r="X6" s="255"/>
      <c r="Y6" s="255"/>
      <c r="Z6" s="255"/>
      <c r="AA6" s="255"/>
      <c r="AB6" s="255"/>
      <c r="AC6" s="255"/>
      <c r="AD6" s="255"/>
      <c r="AE6" s="255"/>
      <c r="AF6" s="255"/>
      <c r="AG6" s="255"/>
      <c r="AH6" s="255"/>
    </row>
    <row r="7" spans="1:34" ht="12.75" customHeight="1" x14ac:dyDescent="0.25">
      <c r="A7" s="147"/>
      <c r="B7" s="280"/>
      <c r="C7" s="280"/>
      <c r="D7" s="280"/>
      <c r="E7" s="197"/>
      <c r="F7" s="197"/>
      <c r="G7" s="142"/>
      <c r="H7" s="142"/>
      <c r="I7" s="142"/>
      <c r="J7" s="149"/>
      <c r="K7" s="276"/>
      <c r="L7" s="276"/>
      <c r="M7" s="276"/>
      <c r="N7" s="276"/>
      <c r="O7" s="276"/>
      <c r="P7" s="276"/>
      <c r="Q7" s="276"/>
      <c r="R7" s="153"/>
      <c r="S7" s="272"/>
      <c r="T7" s="272"/>
      <c r="U7" s="142"/>
      <c r="V7" s="167"/>
      <c r="W7" s="255"/>
      <c r="X7" s="255"/>
      <c r="Y7" s="255"/>
      <c r="Z7" s="255"/>
      <c r="AA7" s="255"/>
      <c r="AB7" s="255"/>
      <c r="AC7" s="255"/>
      <c r="AD7" s="255"/>
      <c r="AE7" s="255"/>
      <c r="AF7" s="255"/>
      <c r="AG7" s="255"/>
      <c r="AH7" s="255"/>
    </row>
    <row r="8" spans="1:34" ht="12.75" customHeight="1" x14ac:dyDescent="0.25">
      <c r="A8" s="147"/>
      <c r="B8" s="280"/>
      <c r="C8" s="280"/>
      <c r="D8" s="280"/>
      <c r="E8" s="197"/>
      <c r="F8" s="197"/>
      <c r="G8" s="142"/>
      <c r="H8" s="142"/>
      <c r="I8" s="142"/>
      <c r="J8" s="149"/>
      <c r="K8" s="276"/>
      <c r="L8" s="276"/>
      <c r="M8" s="276"/>
      <c r="N8" s="276"/>
      <c r="O8" s="276"/>
      <c r="P8" s="276"/>
      <c r="Q8" s="276"/>
      <c r="R8" s="153"/>
      <c r="S8" s="272"/>
      <c r="T8" s="272"/>
      <c r="U8" s="142"/>
      <c r="V8" s="167"/>
      <c r="W8" s="255"/>
      <c r="X8" s="255"/>
      <c r="Y8" s="255"/>
      <c r="Z8" s="255"/>
      <c r="AA8" s="255"/>
      <c r="AB8" s="255"/>
      <c r="AC8" s="255"/>
      <c r="AD8" s="255"/>
      <c r="AE8" s="255"/>
      <c r="AF8" s="255"/>
      <c r="AG8" s="255"/>
      <c r="AH8" s="255"/>
    </row>
    <row r="9" spans="1:34" ht="12.75" customHeight="1" x14ac:dyDescent="0.25">
      <c r="B9" s="280"/>
      <c r="C9" s="280"/>
      <c r="D9" s="280"/>
      <c r="E9" s="197"/>
      <c r="F9" s="197"/>
      <c r="G9" s="142"/>
      <c r="H9" s="142"/>
      <c r="I9" s="142"/>
      <c r="J9" s="149"/>
      <c r="K9" s="276"/>
      <c r="L9" s="276"/>
      <c r="M9" s="276"/>
      <c r="N9" s="276"/>
      <c r="O9" s="276"/>
      <c r="P9" s="276"/>
      <c r="Q9" s="276"/>
      <c r="R9" s="153"/>
      <c r="S9" s="272"/>
      <c r="T9" s="272"/>
      <c r="U9" s="142"/>
      <c r="V9" s="167"/>
      <c r="W9" s="255"/>
      <c r="X9" s="255"/>
      <c r="Y9" s="255"/>
      <c r="Z9" s="255"/>
      <c r="AA9" s="255"/>
      <c r="AB9" s="255"/>
      <c r="AC9" s="255"/>
      <c r="AD9" s="255"/>
      <c r="AE9" s="255"/>
      <c r="AF9" s="255"/>
      <c r="AG9" s="255"/>
      <c r="AH9" s="255"/>
    </row>
    <row r="10" spans="1:34" ht="12.75" customHeight="1" x14ac:dyDescent="0.25">
      <c r="A10" s="282"/>
      <c r="B10" s="283"/>
      <c r="C10" s="283"/>
      <c r="D10" s="284"/>
      <c r="E10" s="193"/>
      <c r="F10" s="193"/>
      <c r="G10" s="140"/>
      <c r="H10" s="140"/>
      <c r="I10" s="140"/>
      <c r="J10" s="149"/>
      <c r="K10" s="276"/>
      <c r="L10" s="276"/>
      <c r="M10" s="276"/>
      <c r="N10" s="276"/>
      <c r="O10" s="276"/>
      <c r="P10" s="276"/>
      <c r="Q10" s="276"/>
      <c r="R10" s="153"/>
      <c r="S10" s="272"/>
      <c r="T10" s="272"/>
      <c r="U10" s="142"/>
      <c r="V10" s="167"/>
      <c r="W10" s="255"/>
      <c r="X10" s="255"/>
      <c r="Y10" s="255"/>
      <c r="Z10" s="255"/>
      <c r="AA10" s="255"/>
      <c r="AB10" s="255"/>
      <c r="AC10" s="255"/>
      <c r="AD10" s="255"/>
      <c r="AE10" s="255"/>
      <c r="AF10" s="255"/>
      <c r="AG10" s="255"/>
      <c r="AH10" s="255"/>
    </row>
    <row r="11" spans="1:34" ht="12.75" customHeight="1" x14ac:dyDescent="0.25">
      <c r="A11" s="285"/>
      <c r="B11" s="286"/>
      <c r="C11" s="286"/>
      <c r="D11" s="287"/>
      <c r="E11" s="194"/>
      <c r="F11" s="194"/>
      <c r="G11" s="142"/>
      <c r="H11" s="142"/>
      <c r="I11" s="142"/>
      <c r="J11" s="149"/>
      <c r="K11" s="276"/>
      <c r="L11" s="276"/>
      <c r="M11" s="276"/>
      <c r="N11" s="276"/>
      <c r="O11" s="276"/>
      <c r="P11" s="276"/>
      <c r="Q11" s="276"/>
      <c r="R11" s="153"/>
      <c r="S11" s="272"/>
      <c r="T11" s="272"/>
      <c r="U11" s="142"/>
      <c r="V11" s="167"/>
      <c r="W11" s="255"/>
      <c r="X11" s="255"/>
      <c r="Y11" s="255"/>
      <c r="Z11" s="255"/>
      <c r="AA11" s="255"/>
      <c r="AB11" s="255"/>
      <c r="AC11" s="255"/>
      <c r="AD11" s="255"/>
      <c r="AE11" s="255"/>
      <c r="AF11" s="255"/>
      <c r="AG11" s="255"/>
      <c r="AH11" s="255"/>
    </row>
    <row r="12" spans="1:34" x14ac:dyDescent="0.25">
      <c r="A12" s="154"/>
      <c r="B12" s="154"/>
      <c r="C12" s="154"/>
      <c r="D12" s="154"/>
      <c r="E12" s="155"/>
      <c r="F12" s="155"/>
      <c r="G12" s="148"/>
      <c r="H12" s="148"/>
      <c r="I12" s="148"/>
      <c r="J12" s="149"/>
      <c r="K12" s="277"/>
      <c r="L12" s="277"/>
      <c r="M12" s="277"/>
      <c r="N12" s="277"/>
      <c r="O12" s="277"/>
      <c r="P12" s="277"/>
      <c r="Q12" s="277"/>
      <c r="R12" s="153"/>
      <c r="S12" s="272"/>
      <c r="T12" s="272"/>
      <c r="U12" s="142"/>
      <c r="V12" s="140"/>
      <c r="W12" s="148"/>
      <c r="X12" s="148"/>
      <c r="Y12" s="148"/>
      <c r="Z12" s="155"/>
      <c r="AA12" s="148"/>
      <c r="AB12" s="148"/>
      <c r="AC12" s="151"/>
      <c r="AD12" s="151"/>
      <c r="AE12" s="151"/>
      <c r="AF12" s="151"/>
      <c r="AG12" s="151"/>
      <c r="AH12" s="151"/>
    </row>
    <row r="13" spans="1:34" ht="25.5" customHeight="1" x14ac:dyDescent="0.25">
      <c r="A13" s="156" t="s">
        <v>375</v>
      </c>
      <c r="B13" s="269" t="s">
        <v>376</v>
      </c>
      <c r="C13" s="269"/>
      <c r="D13" s="269"/>
      <c r="E13" s="157" t="s">
        <v>537</v>
      </c>
      <c r="F13" s="198" t="s">
        <v>540</v>
      </c>
      <c r="G13" s="157" t="s">
        <v>577</v>
      </c>
      <c r="H13" s="198" t="s">
        <v>437</v>
      </c>
      <c r="I13" s="157" t="s">
        <v>378</v>
      </c>
      <c r="J13" s="153"/>
      <c r="K13" s="273" t="s">
        <v>379</v>
      </c>
      <c r="L13" s="274"/>
      <c r="M13" s="274"/>
      <c r="N13" s="274"/>
      <c r="O13" s="274"/>
      <c r="P13" s="274"/>
      <c r="Q13" s="275"/>
      <c r="R13" s="158"/>
      <c r="S13" s="142"/>
      <c r="T13" s="142"/>
      <c r="U13" s="142"/>
      <c r="V13" s="159" t="s">
        <v>380</v>
      </c>
      <c r="W13" s="270" t="s">
        <v>381</v>
      </c>
      <c r="X13" s="271"/>
      <c r="Y13" s="271"/>
      <c r="Z13" s="271"/>
      <c r="AA13" s="271"/>
      <c r="AB13" s="271"/>
      <c r="AC13" s="271"/>
      <c r="AD13" s="271"/>
      <c r="AE13" s="271"/>
      <c r="AF13" s="271"/>
      <c r="AG13" s="271"/>
      <c r="AH13" s="271"/>
    </row>
    <row r="14" spans="1:34" ht="52.5" customHeight="1" x14ac:dyDescent="0.25">
      <c r="A14" s="172">
        <v>21</v>
      </c>
      <c r="B14" s="261" t="s">
        <v>395</v>
      </c>
      <c r="C14" s="262"/>
      <c r="D14" s="262"/>
      <c r="E14" s="262"/>
      <c r="F14" s="262"/>
      <c r="G14" s="262"/>
      <c r="H14" s="262"/>
      <c r="I14" s="263"/>
      <c r="J14" s="153"/>
      <c r="K14" s="265" t="s">
        <v>374</v>
      </c>
      <c r="L14" s="266"/>
      <c r="M14" s="266"/>
      <c r="N14" s="266"/>
      <c r="O14" s="266"/>
      <c r="P14" s="266"/>
      <c r="Q14" s="266"/>
      <c r="R14" s="266"/>
      <c r="S14" s="266"/>
      <c r="T14" s="267"/>
      <c r="U14" s="153"/>
      <c r="V14" s="172">
        <f>+A14</f>
        <v>21</v>
      </c>
      <c r="W14" s="259"/>
      <c r="X14" s="260"/>
      <c r="Y14" s="260"/>
      <c r="Z14" s="260"/>
      <c r="AA14" s="260"/>
      <c r="AB14" s="260"/>
      <c r="AC14" s="260"/>
      <c r="AD14" s="260"/>
      <c r="AE14" s="260"/>
      <c r="AF14" s="260"/>
      <c r="AG14" s="260"/>
      <c r="AH14" s="254"/>
    </row>
    <row r="15" spans="1:34" ht="133.5" customHeight="1" x14ac:dyDescent="0.25">
      <c r="A15" s="160" t="s">
        <v>396</v>
      </c>
      <c r="B15" s="268" t="s">
        <v>200</v>
      </c>
      <c r="C15" s="268"/>
      <c r="D15" s="268"/>
      <c r="E15" s="161" t="s">
        <v>538</v>
      </c>
      <c r="F15" s="161" t="s">
        <v>160</v>
      </c>
      <c r="G15" s="161" t="s">
        <v>33</v>
      </c>
      <c r="H15" s="161" t="s">
        <v>472</v>
      </c>
      <c r="I15" s="161" t="s">
        <v>34</v>
      </c>
      <c r="J15" s="153"/>
      <c r="K15" s="28"/>
      <c r="L15" s="28"/>
      <c r="M15" s="28"/>
      <c r="N15" s="28"/>
      <c r="O15" s="28"/>
      <c r="P15" s="28" t="s">
        <v>14</v>
      </c>
      <c r="Q15" s="28"/>
      <c r="R15" s="162"/>
      <c r="S15" s="163">
        <f>(IF(P15="x",5,IF(O15="x",4,IF(N15="x",3,IF(M15="x",2,IF(L15="x",1,IF(K15="x",0,"")))))))</f>
        <v>5</v>
      </c>
      <c r="T15" s="164" t="s">
        <v>368</v>
      </c>
      <c r="U15" s="153"/>
      <c r="V15" s="160" t="str">
        <f>+A15</f>
        <v>21.1</v>
      </c>
      <c r="W15" s="254"/>
      <c r="X15" s="255"/>
      <c r="Y15" s="255"/>
      <c r="Z15" s="255"/>
      <c r="AA15" s="255"/>
      <c r="AB15" s="255"/>
      <c r="AC15" s="255"/>
      <c r="AD15" s="255"/>
      <c r="AE15" s="255"/>
      <c r="AF15" s="255"/>
      <c r="AG15" s="255"/>
      <c r="AH15" s="255"/>
    </row>
    <row r="16" spans="1:34" ht="102.75" customHeight="1" x14ac:dyDescent="0.25">
      <c r="A16" s="160" t="s">
        <v>397</v>
      </c>
      <c r="B16" s="268" t="s">
        <v>201</v>
      </c>
      <c r="C16" s="268"/>
      <c r="D16" s="268"/>
      <c r="E16" s="161" t="s">
        <v>539</v>
      </c>
      <c r="F16" s="161" t="s">
        <v>160</v>
      </c>
      <c r="G16" s="161" t="s">
        <v>35</v>
      </c>
      <c r="H16" s="161" t="s">
        <v>472</v>
      </c>
      <c r="I16" s="161" t="s">
        <v>36</v>
      </c>
      <c r="J16" s="153"/>
      <c r="K16" s="28"/>
      <c r="L16" s="28"/>
      <c r="M16" s="28"/>
      <c r="N16" s="28"/>
      <c r="O16" s="28"/>
      <c r="P16" s="28" t="s">
        <v>14</v>
      </c>
      <c r="Q16" s="28"/>
      <c r="R16" s="162"/>
      <c r="S16" s="163">
        <f>(IF(P16="x",5,IF(O16="x",4,IF(N16="x",3,IF(M16="x",2,IF(L16="x",1,IF(K16="x",0,"")))))))</f>
        <v>5</v>
      </c>
      <c r="T16" s="164" t="s">
        <v>368</v>
      </c>
      <c r="U16" s="153"/>
      <c r="V16" s="160" t="str">
        <f>+A16</f>
        <v>21.2</v>
      </c>
      <c r="W16" s="254"/>
      <c r="X16" s="255"/>
      <c r="Y16" s="255"/>
      <c r="Z16" s="255"/>
      <c r="AA16" s="255"/>
      <c r="AB16" s="255"/>
      <c r="AC16" s="255"/>
      <c r="AD16" s="255"/>
      <c r="AE16" s="255"/>
      <c r="AF16" s="255"/>
      <c r="AG16" s="255"/>
      <c r="AH16" s="255"/>
    </row>
    <row r="17" spans="1:9" ht="26.4" customHeight="1" x14ac:dyDescent="0.25">
      <c r="A17" s="147"/>
      <c r="B17" s="165"/>
      <c r="C17" s="151"/>
      <c r="D17" s="151"/>
      <c r="E17" s="151"/>
      <c r="F17" s="151"/>
      <c r="G17" s="151"/>
      <c r="H17" s="151"/>
      <c r="I17" s="151"/>
    </row>
    <row r="18" spans="1:9" ht="26.4" customHeight="1" x14ac:dyDescent="0.25"/>
    <row r="19" spans="1:9" ht="26.4" customHeight="1" x14ac:dyDescent="0.25"/>
    <row r="20" spans="1:9" ht="26.4" customHeight="1" x14ac:dyDescent="0.25"/>
    <row r="28" spans="1:9" ht="12.75" customHeight="1" x14ac:dyDescent="0.25"/>
    <row r="29" spans="1:9" ht="26.4" customHeight="1" x14ac:dyDescent="0.25"/>
    <row r="30" spans="1:9" ht="26.4" customHeight="1" x14ac:dyDescent="0.25"/>
    <row r="31" spans="1:9" ht="39.9" customHeight="1" x14ac:dyDescent="0.25"/>
    <row r="32" spans="1:9" ht="39.9" customHeight="1" x14ac:dyDescent="0.25"/>
    <row r="33" ht="39.9" customHeight="1" x14ac:dyDescent="0.25"/>
    <row r="34" ht="26.4" customHeight="1" x14ac:dyDescent="0.25"/>
    <row r="42" ht="26.4" customHeight="1" x14ac:dyDescent="0.25"/>
    <row r="43" ht="26.4" customHeight="1" x14ac:dyDescent="0.25"/>
    <row r="44" ht="39.9" customHeight="1" x14ac:dyDescent="0.25"/>
    <row r="45" ht="39.9" customHeight="1" x14ac:dyDescent="0.25"/>
    <row r="46" ht="66" customHeight="1" x14ac:dyDescent="0.25"/>
    <row r="47" ht="39.9" customHeight="1" x14ac:dyDescent="0.25"/>
    <row r="55" ht="39.9" customHeight="1" x14ac:dyDescent="0.25"/>
    <row r="56" ht="26.4" customHeight="1" x14ac:dyDescent="0.25"/>
    <row r="57" ht="39.9" customHeight="1" x14ac:dyDescent="0.25"/>
    <row r="58" ht="39.9" customHeight="1" x14ac:dyDescent="0.25"/>
    <row r="59" ht="39.9" customHeight="1" x14ac:dyDescent="0.25"/>
  </sheetData>
  <mergeCells count="32">
    <mergeCell ref="A2:B2"/>
    <mergeCell ref="W2:AB2"/>
    <mergeCell ref="B4:D9"/>
    <mergeCell ref="K4:T4"/>
    <mergeCell ref="W4:AH4"/>
    <mergeCell ref="W7:AH7"/>
    <mergeCell ref="K6:K12"/>
    <mergeCell ref="W9:AH9"/>
    <mergeCell ref="A10:D11"/>
    <mergeCell ref="B16:D16"/>
    <mergeCell ref="M6:M12"/>
    <mergeCell ref="S6:S12"/>
    <mergeCell ref="L6:L12"/>
    <mergeCell ref="O6:O12"/>
    <mergeCell ref="B15:D15"/>
    <mergeCell ref="K14:T14"/>
    <mergeCell ref="B13:D13"/>
    <mergeCell ref="B14:I14"/>
    <mergeCell ref="N6:N12"/>
    <mergeCell ref="T6:T12"/>
    <mergeCell ref="W16:AH16"/>
    <mergeCell ref="Q6:Q12"/>
    <mergeCell ref="W14:AH14"/>
    <mergeCell ref="W5:AH5"/>
    <mergeCell ref="W15:AH15"/>
    <mergeCell ref="K13:Q13"/>
    <mergeCell ref="W6:AH6"/>
    <mergeCell ref="W13:AH13"/>
    <mergeCell ref="W8:AH8"/>
    <mergeCell ref="W10:AH10"/>
    <mergeCell ref="W11:AH11"/>
    <mergeCell ref="P6:P12"/>
  </mergeCells>
  <phoneticPr fontId="16" type="noConversion"/>
  <conditionalFormatting sqref="T15:T16">
    <cfRule type="cellIs" dxfId="11" priority="10" stopIfTrue="1" operator="equal">
      <formula>"Closed"</formula>
    </cfRule>
    <cfRule type="cellIs" dxfId="10" priority="11" stopIfTrue="1" operator="equal">
      <formula>"Open"</formula>
    </cfRule>
    <cfRule type="cellIs" dxfId="9" priority="12" stopIfTrue="1" operator="equal">
      <formula>"Draft"</formula>
    </cfRule>
  </conditionalFormatting>
  <conditionalFormatting sqref="I2">
    <cfRule type="cellIs" dxfId="8" priority="7" stopIfTrue="1" operator="equal">
      <formula>"Closed"</formula>
    </cfRule>
    <cfRule type="cellIs" dxfId="7" priority="8" stopIfTrue="1" operator="equal">
      <formula>"Open"</formula>
    </cfRule>
    <cfRule type="cellIs" dxfId="6" priority="9" stopIfTrue="1" operator="equal">
      <formula>"Draft"</formula>
    </cfRule>
  </conditionalFormatting>
  <conditionalFormatting sqref="A14 V14">
    <cfRule type="cellIs" dxfId="5" priority="1" stopIfTrue="1" operator="equal">
      <formula>"Closed"</formula>
    </cfRule>
    <cfRule type="cellIs" dxfId="4" priority="2" stopIfTrue="1" operator="equal">
      <formula>"Open"</formula>
    </cfRule>
    <cfRule type="cellIs" dxfId="3" priority="3" stopIfTrue="1" operator="equal">
      <formula>"Draft"</formula>
    </cfRule>
  </conditionalFormatting>
  <dataValidations count="2">
    <dataValidation type="list" allowBlank="1" showErrorMessage="1" sqref="T15:T16 I2">
      <formula1>INDIRECT("LIST4")</formula1>
      <formula2>0</formula2>
    </dataValidation>
    <dataValidation type="list" allowBlank="1" showErrorMessage="1" sqref="K15:Q16">
      <formula1>INDIRECT("LIST5")</formula1>
      <formula2>0</formula2>
    </dataValidation>
  </dataValidations>
  <hyperlinks>
    <hyperlink ref="K4" location="Assessment Overview!A1" display="Back to Assessment Overview"/>
    <hyperlink ref="K4:T4" location="'Assessment summary'!A1" display="Back to Assessment Overview"/>
    <hyperlink ref="P4" location="'Assessment summary'!A1" display="Back to Assessment Overview"/>
  </hyperlinks>
  <pageMargins left="0.74791666666666667" right="0.74791666666666667" top="0.98402777777777772" bottom="0.98402777777777772" header="0.51180555555555551" footer="0.51180555555555551"/>
  <pageSetup paperSize="8" scale="59" firstPageNumber="0" fitToHeight="0" orientation="landscape" r:id="rId1"/>
  <headerFooter alignWithMargins="0">
    <oddHeader>&amp;L&amp;A&amp;CConfidential&amp;RFinal</oddHeader>
    <oddFooter>&amp;C&amp;F</oddFooter>
  </headerFooter>
  <rowBreaks count="2" manualBreakCount="2">
    <brk id="24" max="16383" man="1"/>
    <brk id="50" max="16383" man="1"/>
  </rowBreaks>
  <colBreaks count="1" manualBreakCount="1">
    <brk id="20" max="1048575"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
  <sheetViews>
    <sheetView workbookViewId="0">
      <selection activeCell="A2" sqref="A2"/>
    </sheetView>
  </sheetViews>
  <sheetFormatPr defaultRowHeight="13.2" x14ac:dyDescent="0.25"/>
  <cols>
    <col min="2" max="2" width="10.6640625" bestFit="1" customWidth="1"/>
    <col min="4" max="4" width="10.6640625" bestFit="1" customWidth="1"/>
  </cols>
  <sheetData>
    <row r="1" spans="1:70" x14ac:dyDescent="0.25">
      <c r="A1" t="s">
        <v>75</v>
      </c>
      <c r="B1" t="s">
        <v>76</v>
      </c>
      <c r="C1" t="s">
        <v>77</v>
      </c>
      <c r="D1" t="s">
        <v>78</v>
      </c>
      <c r="E1" t="s">
        <v>79</v>
      </c>
      <c r="F1" t="s">
        <v>80</v>
      </c>
      <c r="G1" t="s">
        <v>81</v>
      </c>
      <c r="H1" t="s">
        <v>82</v>
      </c>
      <c r="I1" t="s">
        <v>83</v>
      </c>
      <c r="J1" t="s">
        <v>84</v>
      </c>
      <c r="K1" t="s">
        <v>85</v>
      </c>
      <c r="L1" t="s">
        <v>86</v>
      </c>
      <c r="M1" t="s">
        <v>87</v>
      </c>
      <c r="N1" t="s">
        <v>88</v>
      </c>
      <c r="O1" t="s">
        <v>89</v>
      </c>
      <c r="P1" t="s">
        <v>90</v>
      </c>
      <c r="Q1">
        <v>11</v>
      </c>
      <c r="R1">
        <v>12</v>
      </c>
      <c r="S1">
        <v>21</v>
      </c>
      <c r="T1">
        <v>22</v>
      </c>
      <c r="U1">
        <v>31</v>
      </c>
      <c r="V1">
        <v>32</v>
      </c>
      <c r="W1">
        <v>41</v>
      </c>
      <c r="X1">
        <v>42</v>
      </c>
      <c r="Y1">
        <v>43</v>
      </c>
      <c r="Z1">
        <v>51</v>
      </c>
      <c r="AA1">
        <v>52</v>
      </c>
      <c r="AB1">
        <v>61</v>
      </c>
      <c r="AC1">
        <v>71</v>
      </c>
      <c r="AD1">
        <v>81</v>
      </c>
      <c r="AE1">
        <v>82</v>
      </c>
      <c r="AF1">
        <v>83</v>
      </c>
      <c r="AG1">
        <v>84</v>
      </c>
      <c r="AH1">
        <v>85</v>
      </c>
      <c r="AI1">
        <v>91</v>
      </c>
      <c r="AJ1">
        <v>92</v>
      </c>
      <c r="AK1">
        <v>101</v>
      </c>
      <c r="AL1">
        <v>102</v>
      </c>
      <c r="AM1">
        <v>103</v>
      </c>
      <c r="AN1">
        <v>104</v>
      </c>
      <c r="AO1">
        <v>105</v>
      </c>
      <c r="AP1">
        <v>111</v>
      </c>
      <c r="AQ1">
        <v>112</v>
      </c>
      <c r="AR1">
        <v>113</v>
      </c>
      <c r="AS1">
        <v>114</v>
      </c>
      <c r="AT1">
        <v>121</v>
      </c>
      <c r="AU1">
        <v>122</v>
      </c>
      <c r="AV1">
        <v>123</v>
      </c>
      <c r="AW1">
        <v>131</v>
      </c>
      <c r="AX1">
        <v>132</v>
      </c>
      <c r="AY1">
        <v>141</v>
      </c>
      <c r="AZ1">
        <v>142</v>
      </c>
      <c r="BA1">
        <v>151</v>
      </c>
      <c r="BB1">
        <v>152</v>
      </c>
      <c r="BC1">
        <v>161</v>
      </c>
      <c r="BD1">
        <v>162</v>
      </c>
      <c r="BE1">
        <v>163</v>
      </c>
      <c r="BF1">
        <v>164</v>
      </c>
      <c r="BG1">
        <v>165</v>
      </c>
      <c r="BH1">
        <v>171</v>
      </c>
      <c r="BI1">
        <v>172</v>
      </c>
      <c r="BJ1">
        <v>181</v>
      </c>
      <c r="BK1">
        <v>182</v>
      </c>
      <c r="BL1">
        <v>183</v>
      </c>
      <c r="BM1">
        <v>184</v>
      </c>
      <c r="BN1">
        <v>185</v>
      </c>
      <c r="BO1">
        <v>191</v>
      </c>
      <c r="BP1">
        <v>201</v>
      </c>
      <c r="BQ1">
        <v>211</v>
      </c>
      <c r="BR1">
        <v>212</v>
      </c>
    </row>
    <row r="2" spans="1:70" s="189" customFormat="1" x14ac:dyDescent="0.25">
      <c r="A2" s="188" t="str">
        <f>'General information'!B5</f>
        <v>&lt;Bank, Verzekeraar, Pensioenfonds, PUO, Betaalinstelling,  Beleggingsonderneming, …...&gt;</v>
      </c>
      <c r="B2" s="189" t="str">
        <f>'General information'!B4</f>
        <v>&lt;name&gt;</v>
      </c>
      <c r="C2" s="190" t="str">
        <f>'General information'!B6</f>
        <v>dd-mm-yyyy</v>
      </c>
      <c r="D2" s="191" t="e">
        <f>YEAR(C2)</f>
        <v>#VALUE!</v>
      </c>
      <c r="E2" s="188" t="str">
        <f>'General information'!B8</f>
        <v>&lt;name&gt;</v>
      </c>
      <c r="F2" s="189" t="str">
        <f>'General information'!B11</f>
        <v>&lt;name&gt;</v>
      </c>
      <c r="G2" s="189" t="str">
        <f>'General information'!B12</f>
        <v>&lt;function&gt;</v>
      </c>
      <c r="H2" s="189">
        <f>'General information'!C17</f>
        <v>0</v>
      </c>
      <c r="I2" s="189">
        <f>'General information'!C18</f>
        <v>0</v>
      </c>
      <c r="J2" s="189">
        <f>'General information'!C19</f>
        <v>0</v>
      </c>
      <c r="K2" s="189">
        <f>'General information'!C21</f>
        <v>0</v>
      </c>
      <c r="L2" s="189">
        <f>'General information'!D21</f>
        <v>0</v>
      </c>
      <c r="M2" s="189">
        <f>'General information'!C23</f>
        <v>0</v>
      </c>
      <c r="N2" s="189">
        <f>'General information'!D23</f>
        <v>0</v>
      </c>
      <c r="O2" s="189">
        <f>'General information'!E23</f>
        <v>0</v>
      </c>
      <c r="P2" s="189">
        <f>'General information'!F23</f>
        <v>0</v>
      </c>
      <c r="Q2" s="191">
        <f>'Assessment summary'!H9</f>
        <v>5</v>
      </c>
      <c r="R2" s="191">
        <f>'Assessment summary'!H10</f>
        <v>5</v>
      </c>
      <c r="S2" s="191">
        <f>'Assessment summary'!H12</f>
        <v>5</v>
      </c>
      <c r="T2" s="191">
        <f>'Assessment summary'!H13</f>
        <v>5</v>
      </c>
      <c r="U2" s="191">
        <f>'Assessment summary'!H15</f>
        <v>5</v>
      </c>
      <c r="V2" s="191">
        <f>'Assessment summary'!H16</f>
        <v>5</v>
      </c>
      <c r="W2" s="191">
        <f>'Assessment summary'!H18</f>
        <v>5</v>
      </c>
      <c r="X2" s="191">
        <f>'Assessment summary'!H19</f>
        <v>5</v>
      </c>
      <c r="Y2" s="191">
        <f>'Assessment summary'!H20</f>
        <v>5</v>
      </c>
      <c r="Z2" s="191">
        <f>'Assessment summary'!$H23</f>
        <v>5</v>
      </c>
      <c r="AA2" s="191">
        <f>'Assessment summary'!$H24</f>
        <v>5</v>
      </c>
      <c r="AB2" s="191">
        <f>'Assessment summary'!$H26</f>
        <v>5</v>
      </c>
      <c r="AC2" s="191">
        <f>'Assessment summary'!$H28</f>
        <v>5</v>
      </c>
      <c r="AD2" s="191">
        <f>'Assessment summary'!$H31</f>
        <v>5</v>
      </c>
      <c r="AE2" s="191">
        <f>'Assessment summary'!$H32</f>
        <v>5</v>
      </c>
      <c r="AF2" s="191">
        <f>'Assessment summary'!$H33</f>
        <v>5</v>
      </c>
      <c r="AG2" s="191">
        <f>'Assessment summary'!$H34</f>
        <v>5</v>
      </c>
      <c r="AH2" s="191">
        <f>'Assessment summary'!$H35</f>
        <v>5</v>
      </c>
      <c r="AI2" s="191">
        <f>'Assessment summary'!$H37</f>
        <v>5</v>
      </c>
      <c r="AJ2" s="191">
        <f>'Assessment summary'!$H38</f>
        <v>5</v>
      </c>
      <c r="AK2" s="191">
        <f>'Assessment summary'!$H41</f>
        <v>5</v>
      </c>
      <c r="AL2" s="191">
        <f>'Assessment summary'!$H42</f>
        <v>5</v>
      </c>
      <c r="AM2" s="191">
        <f>'Assessment summary'!$H43</f>
        <v>5</v>
      </c>
      <c r="AN2" s="191">
        <f>'Assessment summary'!$H44</f>
        <v>5</v>
      </c>
      <c r="AO2" s="191">
        <f>'Assessment summary'!$H45</f>
        <v>5</v>
      </c>
      <c r="AP2" s="191">
        <f>'Assessment summary'!$H47</f>
        <v>5</v>
      </c>
      <c r="AQ2" s="191">
        <f>'Assessment summary'!$H48</f>
        <v>5</v>
      </c>
      <c r="AR2" s="191">
        <f>'Assessment summary'!$H49</f>
        <v>5</v>
      </c>
      <c r="AS2" s="191">
        <f>'Assessment summary'!$H50</f>
        <v>5</v>
      </c>
      <c r="AT2" s="191">
        <f>'Assessment summary'!$H52</f>
        <v>5</v>
      </c>
      <c r="AU2" s="191">
        <f>'Assessment summary'!$H53</f>
        <v>5</v>
      </c>
      <c r="AV2" s="191">
        <f>'Assessment summary'!$H54</f>
        <v>5</v>
      </c>
      <c r="AW2" s="191">
        <f>'Assessment summary'!$H56</f>
        <v>5</v>
      </c>
      <c r="AX2" s="191">
        <f>'Assessment summary'!$H57</f>
        <v>5</v>
      </c>
      <c r="AY2" s="191">
        <f>'Assessment summary'!$H59</f>
        <v>5</v>
      </c>
      <c r="AZ2" s="191">
        <f>'Assessment summary'!$H60</f>
        <v>5</v>
      </c>
      <c r="BA2" s="191">
        <f>'Assessment summary'!$H62</f>
        <v>5</v>
      </c>
      <c r="BB2" s="191">
        <f>'Assessment summary'!$H63</f>
        <v>5</v>
      </c>
      <c r="BC2" s="191">
        <f>'Assessment summary'!$H65</f>
        <v>5</v>
      </c>
      <c r="BD2" s="191">
        <f>'Assessment summary'!$H66</f>
        <v>5</v>
      </c>
      <c r="BE2" s="191">
        <f>'Assessment summary'!$H67</f>
        <v>5</v>
      </c>
      <c r="BF2" s="191">
        <f>'Assessment summary'!$H68</f>
        <v>5</v>
      </c>
      <c r="BG2" s="191">
        <f>'Assessment summary'!$H69</f>
        <v>5</v>
      </c>
      <c r="BH2" s="191">
        <f>'Assessment summary'!$H71</f>
        <v>5</v>
      </c>
      <c r="BI2" s="191">
        <f>'Assessment summary'!$H72</f>
        <v>5</v>
      </c>
      <c r="BJ2" s="191">
        <f>'Assessment summary'!$H75</f>
        <v>5</v>
      </c>
      <c r="BK2" s="191">
        <f>'Assessment summary'!$H76</f>
        <v>5</v>
      </c>
      <c r="BL2" s="191">
        <f>'Assessment summary'!$H77</f>
        <v>5</v>
      </c>
      <c r="BM2" s="191">
        <f>'Assessment summary'!$H78</f>
        <v>5</v>
      </c>
      <c r="BN2" s="191">
        <f>'Assessment summary'!$H79</f>
        <v>5</v>
      </c>
      <c r="BO2" s="191">
        <f>'Assessment summary'!$H81</f>
        <v>5</v>
      </c>
      <c r="BP2" s="191">
        <f>'Assessment summary'!$H83</f>
        <v>5</v>
      </c>
      <c r="BQ2" s="191">
        <f>'Assessment summary'!$H86</f>
        <v>5</v>
      </c>
      <c r="BR2" s="191">
        <f>'Assessment summary'!$H87</f>
        <v>5</v>
      </c>
    </row>
    <row r="6" spans="1:70" x14ac:dyDescent="0.25">
      <c r="G6" s="296" t="s">
        <v>37</v>
      </c>
      <c r="H6" s="296"/>
      <c r="I6" s="296"/>
      <c r="J6" s="296"/>
      <c r="K6" s="296"/>
      <c r="L6" s="296"/>
      <c r="M6" s="296"/>
      <c r="N6" s="296"/>
      <c r="O6" s="296"/>
      <c r="P6" s="296"/>
      <c r="Q6" s="296"/>
      <c r="R6" s="296"/>
      <c r="S6" s="296"/>
      <c r="T6" s="296"/>
      <c r="U6" s="296"/>
      <c r="V6" s="296"/>
      <c r="W6" s="296"/>
      <c r="X6" s="296"/>
    </row>
    <row r="7" spans="1:70" x14ac:dyDescent="0.25">
      <c r="G7" s="296"/>
      <c r="H7" s="296"/>
      <c r="I7" s="296"/>
      <c r="J7" s="296"/>
      <c r="K7" s="296"/>
      <c r="L7" s="296"/>
      <c r="M7" s="296"/>
      <c r="N7" s="296"/>
      <c r="O7" s="296"/>
      <c r="P7" s="296"/>
      <c r="Q7" s="296"/>
      <c r="R7" s="296"/>
      <c r="S7" s="296"/>
      <c r="T7" s="296"/>
      <c r="U7" s="296"/>
      <c r="V7" s="296"/>
      <c r="W7" s="296"/>
      <c r="X7" s="296"/>
    </row>
  </sheetData>
  <mergeCells count="1">
    <mergeCell ref="G6:X7"/>
  </mergeCells>
  <phoneticPr fontId="16"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indexed="10"/>
  </sheetPr>
  <dimension ref="A1:R13"/>
  <sheetViews>
    <sheetView zoomScale="82" zoomScaleNormal="82" workbookViewId="0">
      <selection sqref="A1:R2"/>
    </sheetView>
  </sheetViews>
  <sheetFormatPr defaultRowHeight="13.2" x14ac:dyDescent="0.25"/>
  <cols>
    <col min="2" max="2" width="4" customWidth="1"/>
    <col min="4" max="4" width="4.33203125" customWidth="1"/>
    <col min="6" max="6" width="2.6640625" customWidth="1"/>
  </cols>
  <sheetData>
    <row r="1" spans="1:18" x14ac:dyDescent="0.25">
      <c r="A1" s="296" t="s">
        <v>37</v>
      </c>
      <c r="B1" s="296"/>
      <c r="C1" s="296"/>
      <c r="D1" s="296"/>
      <c r="E1" s="296"/>
      <c r="F1" s="296"/>
      <c r="G1" s="296"/>
      <c r="H1" s="296"/>
      <c r="I1" s="296"/>
      <c r="J1" s="296"/>
      <c r="K1" s="296"/>
      <c r="L1" s="296"/>
      <c r="M1" s="296"/>
      <c r="N1" s="296"/>
      <c r="O1" s="296"/>
      <c r="P1" s="296"/>
      <c r="Q1" s="296"/>
      <c r="R1" s="296"/>
    </row>
    <row r="2" spans="1:18" x14ac:dyDescent="0.25">
      <c r="A2" s="296"/>
      <c r="B2" s="296"/>
      <c r="C2" s="296"/>
      <c r="D2" s="296"/>
      <c r="E2" s="296"/>
      <c r="F2" s="296"/>
      <c r="G2" s="296"/>
      <c r="H2" s="296"/>
      <c r="I2" s="296"/>
      <c r="J2" s="296"/>
      <c r="K2" s="296"/>
      <c r="L2" s="296"/>
      <c r="M2" s="296"/>
      <c r="N2" s="296"/>
      <c r="O2" s="296"/>
      <c r="P2" s="296"/>
      <c r="Q2" s="296"/>
      <c r="R2" s="296"/>
    </row>
    <row r="3" spans="1:18" x14ac:dyDescent="0.25">
      <c r="B3">
        <v>1</v>
      </c>
      <c r="D3" t="s">
        <v>38</v>
      </c>
      <c r="F3">
        <v>0</v>
      </c>
      <c r="H3" t="s">
        <v>368</v>
      </c>
      <c r="J3" t="s">
        <v>14</v>
      </c>
    </row>
    <row r="4" spans="1:18" x14ac:dyDescent="0.25">
      <c r="B4">
        <v>2</v>
      </c>
      <c r="D4" t="s">
        <v>39</v>
      </c>
      <c r="F4">
        <v>1</v>
      </c>
      <c r="H4" t="s">
        <v>15</v>
      </c>
    </row>
    <row r="5" spans="1:18" x14ac:dyDescent="0.25">
      <c r="B5">
        <v>3</v>
      </c>
      <c r="D5" t="s">
        <v>375</v>
      </c>
      <c r="F5">
        <v>2</v>
      </c>
      <c r="H5" t="s">
        <v>40</v>
      </c>
    </row>
    <row r="6" spans="1:18" x14ac:dyDescent="0.25">
      <c r="B6">
        <v>4</v>
      </c>
      <c r="F6">
        <v>3</v>
      </c>
    </row>
    <row r="7" spans="1:18" x14ac:dyDescent="0.25">
      <c r="B7">
        <v>5</v>
      </c>
      <c r="F7">
        <v>4</v>
      </c>
    </row>
    <row r="8" spans="1:18" x14ac:dyDescent="0.25">
      <c r="B8">
        <v>6</v>
      </c>
      <c r="F8">
        <v>5</v>
      </c>
    </row>
    <row r="9" spans="1:18" x14ac:dyDescent="0.25">
      <c r="B9">
        <v>7</v>
      </c>
    </row>
    <row r="10" spans="1:18" x14ac:dyDescent="0.25">
      <c r="B10">
        <v>8</v>
      </c>
    </row>
    <row r="11" spans="1:18" x14ac:dyDescent="0.25">
      <c r="B11">
        <v>9</v>
      </c>
    </row>
    <row r="12" spans="1:18" x14ac:dyDescent="0.25">
      <c r="B12">
        <v>10</v>
      </c>
    </row>
    <row r="13" spans="1:18" x14ac:dyDescent="0.25">
      <c r="B13" s="29"/>
    </row>
  </sheetData>
  <sheetProtection password="CFDB" sheet="1" objects="1" scenarios="1" formatCells="0" formatColumns="0" formatRows="0" insertColumns="0" insertRows="0" insertHyperlinks="0" deleteColumns="0" deleteRows="0"/>
  <mergeCells count="1">
    <mergeCell ref="A1:R2"/>
  </mergeCells>
  <phoneticPr fontId="16" type="noConversion"/>
  <printOptions gridLines="1"/>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U14"/>
  <sheetViews>
    <sheetView zoomScale="82" zoomScaleNormal="82" workbookViewId="0">
      <selection activeCell="D1" sqref="D1:U2"/>
    </sheetView>
  </sheetViews>
  <sheetFormatPr defaultRowHeight="13.2" x14ac:dyDescent="0.25"/>
  <cols>
    <col min="1" max="2" width="20.6640625" customWidth="1"/>
  </cols>
  <sheetData>
    <row r="1" spans="1:21" x14ac:dyDescent="0.25">
      <c r="A1" t="s">
        <v>41</v>
      </c>
      <c r="D1" s="296" t="s">
        <v>37</v>
      </c>
      <c r="E1" s="296"/>
      <c r="F1" s="296"/>
      <c r="G1" s="296"/>
      <c r="H1" s="296"/>
      <c r="I1" s="296"/>
      <c r="J1" s="296"/>
      <c r="K1" s="296"/>
      <c r="L1" s="296"/>
      <c r="M1" s="296"/>
      <c r="N1" s="296"/>
      <c r="O1" s="296"/>
      <c r="P1" s="296"/>
      <c r="Q1" s="296"/>
      <c r="R1" s="296"/>
      <c r="S1" s="296"/>
      <c r="T1" s="296"/>
      <c r="U1" s="296"/>
    </row>
    <row r="2" spans="1:21" x14ac:dyDescent="0.25">
      <c r="D2" s="296"/>
      <c r="E2" s="296"/>
      <c r="F2" s="296"/>
      <c r="G2" s="296"/>
      <c r="H2" s="296"/>
      <c r="I2" s="296"/>
      <c r="J2" s="296"/>
      <c r="K2" s="296"/>
      <c r="L2" s="296"/>
      <c r="M2" s="296"/>
      <c r="N2" s="296"/>
      <c r="O2" s="296"/>
      <c r="P2" s="296"/>
      <c r="Q2" s="296"/>
      <c r="R2" s="296"/>
      <c r="S2" s="296"/>
      <c r="T2" s="296"/>
      <c r="U2" s="296"/>
    </row>
    <row r="3" spans="1:21" x14ac:dyDescent="0.25">
      <c r="A3" t="s">
        <v>42</v>
      </c>
      <c r="B3" t="s">
        <v>43</v>
      </c>
    </row>
    <row r="4" spans="1:21" x14ac:dyDescent="0.25">
      <c r="A4">
        <v>0</v>
      </c>
      <c r="B4" s="30">
        <v>0</v>
      </c>
    </row>
    <row r="5" spans="1:21" x14ac:dyDescent="0.25">
      <c r="A5">
        <v>1</v>
      </c>
      <c r="B5" s="30">
        <v>0</v>
      </c>
    </row>
    <row r="6" spans="1:21" x14ac:dyDescent="0.25">
      <c r="A6">
        <v>2</v>
      </c>
      <c r="B6" s="30">
        <v>0</v>
      </c>
    </row>
    <row r="7" spans="1:21" x14ac:dyDescent="0.25">
      <c r="A7">
        <v>3</v>
      </c>
      <c r="B7" s="30">
        <v>3</v>
      </c>
    </row>
    <row r="8" spans="1:21" x14ac:dyDescent="0.25">
      <c r="A8">
        <v>4</v>
      </c>
      <c r="B8" s="30">
        <v>3</v>
      </c>
    </row>
    <row r="9" spans="1:21" x14ac:dyDescent="0.25">
      <c r="A9">
        <v>5</v>
      </c>
      <c r="B9" s="30">
        <v>5</v>
      </c>
    </row>
    <row r="10" spans="1:21" x14ac:dyDescent="0.25">
      <c r="A10">
        <v>6</v>
      </c>
      <c r="B10" s="30">
        <v>7</v>
      </c>
    </row>
    <row r="11" spans="1:21" x14ac:dyDescent="0.25">
      <c r="A11">
        <v>7</v>
      </c>
      <c r="B11" s="30">
        <v>7</v>
      </c>
    </row>
    <row r="12" spans="1:21" x14ac:dyDescent="0.25">
      <c r="A12">
        <v>8</v>
      </c>
      <c r="B12" s="30">
        <v>10</v>
      </c>
    </row>
    <row r="13" spans="1:21" x14ac:dyDescent="0.25">
      <c r="A13">
        <v>9</v>
      </c>
      <c r="B13" s="30">
        <v>10</v>
      </c>
    </row>
    <row r="14" spans="1:21" x14ac:dyDescent="0.25">
      <c r="A14">
        <v>10</v>
      </c>
      <c r="B14" s="30">
        <v>10</v>
      </c>
    </row>
  </sheetData>
  <sheetProtection password="C89B" sheet="1" objects="1" scenarios="1"/>
  <mergeCells count="1">
    <mergeCell ref="D1:U2"/>
  </mergeCells>
  <phoneticPr fontId="16" type="noConversion"/>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S80"/>
  <sheetViews>
    <sheetView topLeftCell="A58" workbookViewId="0">
      <selection activeCell="F75" sqref="F75"/>
    </sheetView>
  </sheetViews>
  <sheetFormatPr defaultColWidth="9.33203125" defaultRowHeight="13.2" x14ac:dyDescent="0.25"/>
  <cols>
    <col min="1" max="1" width="18.44140625" style="68" bestFit="1" customWidth="1"/>
    <col min="2" max="2" width="48.33203125" style="68" bestFit="1" customWidth="1"/>
    <col min="3" max="3" width="16.44140625" style="68" bestFit="1" customWidth="1"/>
    <col min="4" max="6" width="16.88671875" style="68" bestFit="1" customWidth="1"/>
    <col min="7" max="8" width="15.6640625" style="68" bestFit="1" customWidth="1"/>
    <col min="9" max="9" width="12.109375" style="68" bestFit="1" customWidth="1"/>
    <col min="10" max="10" width="9.33203125" style="68" customWidth="1"/>
    <col min="11" max="11" width="22" style="68" bestFit="1" customWidth="1"/>
    <col min="12" max="16384" width="9.33203125" style="68"/>
  </cols>
  <sheetData>
    <row r="1" spans="1:19" x14ac:dyDescent="0.25">
      <c r="A1" s="297" t="s">
        <v>37</v>
      </c>
      <c r="B1" s="297"/>
      <c r="C1" s="297"/>
      <c r="D1" s="297"/>
      <c r="E1" s="297"/>
      <c r="F1" s="297"/>
      <c r="G1" s="297"/>
      <c r="H1" s="297"/>
      <c r="I1" s="297"/>
      <c r="J1" s="297"/>
      <c r="K1" s="297"/>
      <c r="L1" s="297"/>
      <c r="M1" s="297"/>
      <c r="N1" s="297"/>
      <c r="O1" s="297"/>
      <c r="P1" s="297"/>
      <c r="Q1" s="297"/>
      <c r="R1" s="297"/>
      <c r="S1" s="297"/>
    </row>
    <row r="2" spans="1:19" x14ac:dyDescent="0.25">
      <c r="A2" s="297"/>
      <c r="B2" s="297"/>
      <c r="C2" s="297"/>
      <c r="D2" s="297"/>
      <c r="E2" s="297"/>
      <c r="F2" s="297"/>
      <c r="G2" s="297"/>
      <c r="H2" s="297"/>
      <c r="I2" s="297"/>
      <c r="J2" s="297"/>
      <c r="K2" s="297"/>
      <c r="L2" s="297"/>
      <c r="M2" s="297"/>
      <c r="N2" s="297"/>
      <c r="O2" s="297"/>
      <c r="P2" s="297"/>
      <c r="Q2" s="297"/>
      <c r="R2" s="297"/>
      <c r="S2" s="297"/>
    </row>
    <row r="3" spans="1:19" x14ac:dyDescent="0.25">
      <c r="A3" s="110"/>
    </row>
    <row r="4" spans="1:19" x14ac:dyDescent="0.25">
      <c r="A4" s="110"/>
    </row>
    <row r="5" spans="1:19" ht="13.8" thickBot="1" x14ac:dyDescent="0.3">
      <c r="A5" s="110"/>
    </row>
    <row r="6" spans="1:19" x14ac:dyDescent="0.25">
      <c r="A6" s="111" t="s">
        <v>246</v>
      </c>
      <c r="B6" s="112" t="s">
        <v>44</v>
      </c>
      <c r="C6" s="113" t="s">
        <v>45</v>
      </c>
      <c r="D6" s="68" t="s">
        <v>47</v>
      </c>
      <c r="E6" s="68" t="s">
        <v>48</v>
      </c>
      <c r="F6" s="68" t="s">
        <v>49</v>
      </c>
      <c r="G6" s="68" t="s">
        <v>50</v>
      </c>
      <c r="H6" s="68" t="s">
        <v>570</v>
      </c>
      <c r="I6" s="68" t="s">
        <v>51</v>
      </c>
      <c r="K6" s="111" t="s">
        <v>163</v>
      </c>
    </row>
    <row r="7" spans="1:19" x14ac:dyDescent="0.25">
      <c r="A7" s="114" t="s">
        <v>367</v>
      </c>
      <c r="B7" s="115" t="s">
        <v>252</v>
      </c>
      <c r="C7" s="116">
        <f>+'Strategy&amp;Policies'!S15</f>
        <v>5</v>
      </c>
      <c r="D7" s="68">
        <f>IF($C7=1,1,IF($C7=0,1,0))</f>
        <v>0</v>
      </c>
      <c r="E7" s="68">
        <f t="shared" ref="E7:E60" si="0">IF($C7=2,1,0)</f>
        <v>0</v>
      </c>
      <c r="F7" s="68">
        <f t="shared" ref="F7:F60" si="1">IF($C7=3,1,0)</f>
        <v>0</v>
      </c>
      <c r="G7" s="68">
        <f t="shared" ref="G7:G60" si="2">IF($C7=4,1,0)</f>
        <v>0</v>
      </c>
      <c r="H7" s="68">
        <f>IF($C7=5,1,0)</f>
        <v>1</v>
      </c>
      <c r="K7" s="68">
        <v>3</v>
      </c>
    </row>
    <row r="8" spans="1:19" x14ac:dyDescent="0.25">
      <c r="A8" s="114"/>
      <c r="B8" s="115" t="s">
        <v>158</v>
      </c>
      <c r="C8" s="116">
        <f>+'Strategy&amp;Policies'!S16</f>
        <v>5</v>
      </c>
      <c r="D8" s="68">
        <f>IF($C8=1,1,IF($C8=0,1,0))</f>
        <v>0</v>
      </c>
      <c r="E8" s="68">
        <f t="shared" si="0"/>
        <v>0</v>
      </c>
      <c r="F8" s="68">
        <f t="shared" si="1"/>
        <v>0</v>
      </c>
      <c r="G8" s="68">
        <f t="shared" si="2"/>
        <v>0</v>
      </c>
      <c r="H8" s="68">
        <f t="shared" ref="H8:H60" si="3">IF($C8=5,1,0)</f>
        <v>1</v>
      </c>
      <c r="K8" s="68">
        <v>3</v>
      </c>
    </row>
    <row r="9" spans="1:19" x14ac:dyDescent="0.25">
      <c r="A9" s="117"/>
      <c r="B9" s="118" t="s">
        <v>255</v>
      </c>
      <c r="C9" s="116">
        <f>+'Strategy&amp;Policies'!S18</f>
        <v>5</v>
      </c>
      <c r="D9" s="68">
        <f t="shared" ref="D9:D60" si="4">IF($C9=1,1,IF($C9=0,1,0))</f>
        <v>0</v>
      </c>
      <c r="E9" s="68">
        <f t="shared" si="0"/>
        <v>0</v>
      </c>
      <c r="F9" s="68">
        <f t="shared" si="1"/>
        <v>0</v>
      </c>
      <c r="G9" s="68">
        <f t="shared" si="2"/>
        <v>0</v>
      </c>
      <c r="H9" s="68">
        <f t="shared" si="3"/>
        <v>1</v>
      </c>
      <c r="K9" s="68">
        <v>3</v>
      </c>
    </row>
    <row r="10" spans="1:19" x14ac:dyDescent="0.25">
      <c r="A10" s="117"/>
      <c r="B10" s="118" t="s">
        <v>257</v>
      </c>
      <c r="C10" s="116">
        <f>+'Strategy&amp;Policies'!S19</f>
        <v>5</v>
      </c>
      <c r="D10" s="68">
        <f t="shared" si="4"/>
        <v>0</v>
      </c>
      <c r="E10" s="68">
        <f t="shared" si="0"/>
        <v>0</v>
      </c>
      <c r="F10" s="68">
        <f t="shared" si="1"/>
        <v>0</v>
      </c>
      <c r="G10" s="68">
        <f t="shared" si="2"/>
        <v>0</v>
      </c>
      <c r="H10" s="68">
        <f t="shared" si="3"/>
        <v>1</v>
      </c>
      <c r="K10" s="68">
        <v>3</v>
      </c>
    </row>
    <row r="11" spans="1:19" x14ac:dyDescent="0.25">
      <c r="A11" s="117"/>
      <c r="B11" s="115" t="s">
        <v>60</v>
      </c>
      <c r="C11" s="116">
        <f>+'Strategy&amp;Policies'!S21</f>
        <v>5</v>
      </c>
      <c r="D11" s="68">
        <f t="shared" si="4"/>
        <v>0</v>
      </c>
      <c r="E11" s="68">
        <f t="shared" si="0"/>
        <v>0</v>
      </c>
      <c r="F11" s="68">
        <f t="shared" si="1"/>
        <v>0</v>
      </c>
      <c r="G11" s="68">
        <f t="shared" si="2"/>
        <v>0</v>
      </c>
      <c r="H11" s="68">
        <f t="shared" si="3"/>
        <v>1</v>
      </c>
      <c r="K11" s="68">
        <v>3</v>
      </c>
    </row>
    <row r="12" spans="1:19" x14ac:dyDescent="0.25">
      <c r="A12" s="117"/>
      <c r="B12" s="115" t="s">
        <v>59</v>
      </c>
      <c r="C12" s="116">
        <f>+'Strategy&amp;Policies'!S22</f>
        <v>5</v>
      </c>
      <c r="D12" s="68">
        <f t="shared" si="4"/>
        <v>0</v>
      </c>
      <c r="E12" s="68">
        <f t="shared" si="0"/>
        <v>0</v>
      </c>
      <c r="F12" s="68">
        <f t="shared" si="1"/>
        <v>0</v>
      </c>
      <c r="G12" s="68">
        <f t="shared" si="2"/>
        <v>0</v>
      </c>
      <c r="H12" s="68">
        <f t="shared" si="3"/>
        <v>1</v>
      </c>
      <c r="K12" s="68">
        <v>3</v>
      </c>
    </row>
    <row r="13" spans="1:19" x14ac:dyDescent="0.25">
      <c r="A13" s="117"/>
      <c r="B13" s="115" t="s">
        <v>265</v>
      </c>
      <c r="C13" s="116">
        <f>+'Strategy&amp;Policies'!S24</f>
        <v>5</v>
      </c>
      <c r="D13" s="68">
        <f t="shared" si="4"/>
        <v>0</v>
      </c>
      <c r="E13" s="68">
        <f t="shared" si="0"/>
        <v>0</v>
      </c>
      <c r="F13" s="68">
        <f t="shared" si="1"/>
        <v>0</v>
      </c>
      <c r="G13" s="68">
        <f t="shared" si="2"/>
        <v>0</v>
      </c>
      <c r="H13" s="68">
        <f t="shared" si="3"/>
        <v>1</v>
      </c>
      <c r="K13" s="68">
        <v>4</v>
      </c>
    </row>
    <row r="14" spans="1:19" x14ac:dyDescent="0.25">
      <c r="A14" s="117"/>
      <c r="B14" s="115" t="s">
        <v>267</v>
      </c>
      <c r="C14" s="116">
        <f>+'Strategy&amp;Policies'!S25</f>
        <v>5</v>
      </c>
      <c r="D14" s="68">
        <f t="shared" si="4"/>
        <v>0</v>
      </c>
      <c r="E14" s="68">
        <f t="shared" si="0"/>
        <v>0</v>
      </c>
      <c r="F14" s="68">
        <f t="shared" si="1"/>
        <v>0</v>
      </c>
      <c r="G14" s="68">
        <f t="shared" si="2"/>
        <v>0</v>
      </c>
      <c r="H14" s="68">
        <f t="shared" si="3"/>
        <v>1</v>
      </c>
      <c r="K14" s="68">
        <v>4</v>
      </c>
    </row>
    <row r="15" spans="1:19" ht="13.8" thickBot="1" x14ac:dyDescent="0.3">
      <c r="A15" s="117"/>
      <c r="B15" s="115" t="s">
        <v>268</v>
      </c>
      <c r="C15" s="116">
        <f>+'Strategy&amp;Policies'!S26</f>
        <v>5</v>
      </c>
      <c r="D15" s="68">
        <f t="shared" si="4"/>
        <v>0</v>
      </c>
      <c r="E15" s="68">
        <f t="shared" si="0"/>
        <v>0</v>
      </c>
      <c r="F15" s="68">
        <f t="shared" si="1"/>
        <v>0</v>
      </c>
      <c r="G15" s="68">
        <f t="shared" si="2"/>
        <v>0</v>
      </c>
      <c r="H15" s="68">
        <f t="shared" si="3"/>
        <v>1</v>
      </c>
      <c r="I15" s="68">
        <f>COUNT(C7:C15)</f>
        <v>9</v>
      </c>
      <c r="K15" s="68">
        <v>4</v>
      </c>
    </row>
    <row r="16" spans="1:19" x14ac:dyDescent="0.25">
      <c r="A16" s="119" t="s">
        <v>427</v>
      </c>
      <c r="B16" s="120" t="s">
        <v>272</v>
      </c>
      <c r="C16" s="121">
        <f>+Organization!S15</f>
        <v>5</v>
      </c>
      <c r="D16" s="68">
        <f t="shared" si="4"/>
        <v>0</v>
      </c>
      <c r="E16" s="68">
        <f t="shared" si="0"/>
        <v>0</v>
      </c>
      <c r="F16" s="68">
        <f t="shared" si="1"/>
        <v>0</v>
      </c>
      <c r="G16" s="68">
        <f t="shared" si="2"/>
        <v>0</v>
      </c>
      <c r="H16" s="68">
        <f t="shared" si="3"/>
        <v>1</v>
      </c>
      <c r="K16" s="68">
        <v>3</v>
      </c>
    </row>
    <row r="17" spans="1:11" x14ac:dyDescent="0.25">
      <c r="A17" s="114"/>
      <c r="B17" s="185" t="s">
        <v>275</v>
      </c>
      <c r="C17" s="121">
        <f>+Organization!S16</f>
        <v>5</v>
      </c>
      <c r="D17" s="68">
        <f t="shared" si="4"/>
        <v>0</v>
      </c>
      <c r="E17" s="68">
        <f t="shared" si="0"/>
        <v>0</v>
      </c>
      <c r="F17" s="68">
        <f t="shared" si="1"/>
        <v>0</v>
      </c>
      <c r="G17" s="68">
        <f t="shared" si="2"/>
        <v>0</v>
      </c>
      <c r="H17" s="68">
        <f t="shared" si="3"/>
        <v>1</v>
      </c>
      <c r="K17" s="68">
        <v>3</v>
      </c>
    </row>
    <row r="18" spans="1:11" x14ac:dyDescent="0.25">
      <c r="A18" s="117"/>
      <c r="B18" s="122" t="s">
        <v>273</v>
      </c>
      <c r="C18" s="121">
        <f>+Organization!S18</f>
        <v>5</v>
      </c>
      <c r="D18" s="68">
        <f t="shared" si="4"/>
        <v>0</v>
      </c>
      <c r="E18" s="68">
        <f t="shared" si="0"/>
        <v>0</v>
      </c>
      <c r="F18" s="68">
        <f t="shared" si="1"/>
        <v>0</v>
      </c>
      <c r="G18" s="68">
        <f t="shared" si="2"/>
        <v>0</v>
      </c>
      <c r="H18" s="68">
        <f t="shared" si="3"/>
        <v>1</v>
      </c>
      <c r="K18" s="68">
        <v>3</v>
      </c>
    </row>
    <row r="19" spans="1:11" ht="13.8" thickBot="1" x14ac:dyDescent="0.3">
      <c r="A19" s="117"/>
      <c r="B19" s="122" t="s">
        <v>274</v>
      </c>
      <c r="C19" s="121">
        <f>+Organization!S20</f>
        <v>5</v>
      </c>
      <c r="D19" s="68">
        <f t="shared" si="4"/>
        <v>0</v>
      </c>
      <c r="E19" s="68">
        <f t="shared" si="0"/>
        <v>0</v>
      </c>
      <c r="F19" s="68">
        <f t="shared" si="1"/>
        <v>0</v>
      </c>
      <c r="G19" s="68">
        <f t="shared" si="2"/>
        <v>0</v>
      </c>
      <c r="H19" s="68">
        <f t="shared" si="3"/>
        <v>1</v>
      </c>
      <c r="I19" s="68">
        <f>COUNT(C16:C19)</f>
        <v>4</v>
      </c>
      <c r="K19" s="68">
        <v>3</v>
      </c>
    </row>
    <row r="20" spans="1:11" x14ac:dyDescent="0.25">
      <c r="A20" s="125" t="s">
        <v>436</v>
      </c>
      <c r="B20" s="120" t="s">
        <v>280</v>
      </c>
      <c r="C20" s="116">
        <f>+People!S15</f>
        <v>5</v>
      </c>
      <c r="D20" s="68">
        <f t="shared" si="4"/>
        <v>0</v>
      </c>
      <c r="E20" s="68">
        <f t="shared" si="0"/>
        <v>0</v>
      </c>
      <c r="F20" s="68">
        <f t="shared" si="1"/>
        <v>0</v>
      </c>
      <c r="G20" s="68">
        <f t="shared" si="2"/>
        <v>0</v>
      </c>
      <c r="H20" s="68">
        <f t="shared" si="3"/>
        <v>1</v>
      </c>
      <c r="K20" s="68">
        <v>3</v>
      </c>
    </row>
    <row r="21" spans="1:11" x14ac:dyDescent="0.25">
      <c r="A21" s="117"/>
      <c r="B21" s="122" t="s">
        <v>281</v>
      </c>
      <c r="C21" s="116">
        <f>+People!S16</f>
        <v>5</v>
      </c>
      <c r="D21" s="68">
        <f t="shared" si="4"/>
        <v>0</v>
      </c>
      <c r="E21" s="68">
        <f t="shared" si="0"/>
        <v>0</v>
      </c>
      <c r="F21" s="68">
        <f t="shared" si="1"/>
        <v>0</v>
      </c>
      <c r="G21" s="68">
        <f t="shared" si="2"/>
        <v>0</v>
      </c>
      <c r="H21" s="68">
        <f t="shared" si="3"/>
        <v>1</v>
      </c>
      <c r="K21" s="68">
        <v>3</v>
      </c>
    </row>
    <row r="22" spans="1:11" x14ac:dyDescent="0.25">
      <c r="A22" s="117"/>
      <c r="B22" s="122" t="s">
        <v>282</v>
      </c>
      <c r="C22" s="116">
        <f>+People!S17</f>
        <v>5</v>
      </c>
      <c r="D22" s="68">
        <f t="shared" si="4"/>
        <v>0</v>
      </c>
      <c r="E22" s="68">
        <f t="shared" si="0"/>
        <v>0</v>
      </c>
      <c r="F22" s="68">
        <f t="shared" si="1"/>
        <v>0</v>
      </c>
      <c r="G22" s="68">
        <f t="shared" si="2"/>
        <v>0</v>
      </c>
      <c r="H22" s="68">
        <f t="shared" si="3"/>
        <v>1</v>
      </c>
      <c r="K22" s="68">
        <v>3</v>
      </c>
    </row>
    <row r="23" spans="1:11" x14ac:dyDescent="0.25">
      <c r="A23" s="117"/>
      <c r="B23" s="122" t="s">
        <v>283</v>
      </c>
      <c r="C23" s="116">
        <f>+People!S18</f>
        <v>5</v>
      </c>
      <c r="D23" s="68">
        <f t="shared" si="4"/>
        <v>0</v>
      </c>
      <c r="E23" s="68">
        <f t="shared" si="0"/>
        <v>0</v>
      </c>
      <c r="F23" s="68">
        <f t="shared" si="1"/>
        <v>0</v>
      </c>
      <c r="G23" s="68">
        <f t="shared" si="2"/>
        <v>0</v>
      </c>
      <c r="H23" s="68">
        <f t="shared" si="3"/>
        <v>1</v>
      </c>
      <c r="K23" s="68">
        <v>3</v>
      </c>
    </row>
    <row r="24" spans="1:11" x14ac:dyDescent="0.25">
      <c r="A24" s="117"/>
      <c r="B24" s="122" t="s">
        <v>284</v>
      </c>
      <c r="C24" s="116">
        <f>+People!S19</f>
        <v>5</v>
      </c>
      <c r="D24" s="68">
        <f t="shared" si="4"/>
        <v>0</v>
      </c>
      <c r="E24" s="68">
        <f t="shared" si="0"/>
        <v>0</v>
      </c>
      <c r="F24" s="68">
        <f t="shared" si="1"/>
        <v>0</v>
      </c>
      <c r="G24" s="68">
        <f t="shared" si="2"/>
        <v>0</v>
      </c>
      <c r="H24" s="68">
        <f t="shared" si="3"/>
        <v>1</v>
      </c>
      <c r="K24" s="68">
        <v>3</v>
      </c>
    </row>
    <row r="25" spans="1:11" x14ac:dyDescent="0.25">
      <c r="A25" s="117"/>
      <c r="B25" s="126" t="s">
        <v>286</v>
      </c>
      <c r="C25" s="116">
        <f>+People!S21</f>
        <v>5</v>
      </c>
      <c r="D25" s="68">
        <f t="shared" si="4"/>
        <v>0</v>
      </c>
      <c r="E25" s="68">
        <f t="shared" si="0"/>
        <v>0</v>
      </c>
      <c r="F25" s="68">
        <f t="shared" si="1"/>
        <v>0</v>
      </c>
      <c r="G25" s="68">
        <f t="shared" si="2"/>
        <v>0</v>
      </c>
      <c r="H25" s="68">
        <f t="shared" si="3"/>
        <v>1</v>
      </c>
      <c r="K25" s="68">
        <v>3</v>
      </c>
    </row>
    <row r="26" spans="1:11" ht="13.8" thickBot="1" x14ac:dyDescent="0.3">
      <c r="A26" s="123"/>
      <c r="B26" s="127" t="s">
        <v>288</v>
      </c>
      <c r="C26" s="116">
        <f>+People!S22</f>
        <v>5</v>
      </c>
      <c r="D26" s="68">
        <f t="shared" si="4"/>
        <v>0</v>
      </c>
      <c r="E26" s="68">
        <f t="shared" si="0"/>
        <v>0</v>
      </c>
      <c r="F26" s="68">
        <f t="shared" si="1"/>
        <v>0</v>
      </c>
      <c r="G26" s="68">
        <f t="shared" si="2"/>
        <v>0</v>
      </c>
      <c r="H26" s="68">
        <f t="shared" si="3"/>
        <v>1</v>
      </c>
      <c r="I26" s="68">
        <f>COUNT(C20:C26)</f>
        <v>7</v>
      </c>
      <c r="K26" s="68">
        <v>3</v>
      </c>
    </row>
    <row r="27" spans="1:11" x14ac:dyDescent="0.25">
      <c r="A27" s="128" t="s">
        <v>46</v>
      </c>
      <c r="B27" s="120" t="s">
        <v>292</v>
      </c>
      <c r="C27" s="116">
        <f>+Processes!S16</f>
        <v>5</v>
      </c>
      <c r="D27" s="68">
        <f t="shared" si="4"/>
        <v>0</v>
      </c>
      <c r="E27" s="68">
        <f t="shared" si="0"/>
        <v>0</v>
      </c>
      <c r="F27" s="68">
        <f t="shared" si="1"/>
        <v>0</v>
      </c>
      <c r="G27" s="68">
        <f t="shared" si="2"/>
        <v>0</v>
      </c>
      <c r="H27" s="68">
        <f t="shared" si="3"/>
        <v>1</v>
      </c>
      <c r="K27" s="68">
        <v>3</v>
      </c>
    </row>
    <row r="28" spans="1:11" x14ac:dyDescent="0.25">
      <c r="A28" s="117"/>
      <c r="B28" s="122" t="s">
        <v>294</v>
      </c>
      <c r="C28" s="116">
        <f>+Processes!S17</f>
        <v>5</v>
      </c>
      <c r="D28" s="68">
        <f t="shared" si="4"/>
        <v>0</v>
      </c>
      <c r="E28" s="68">
        <f t="shared" si="0"/>
        <v>0</v>
      </c>
      <c r="F28" s="68">
        <f t="shared" si="1"/>
        <v>0</v>
      </c>
      <c r="G28" s="68">
        <f t="shared" si="2"/>
        <v>0</v>
      </c>
      <c r="H28" s="68">
        <f t="shared" si="3"/>
        <v>1</v>
      </c>
      <c r="K28" s="68">
        <v>3</v>
      </c>
    </row>
    <row r="29" spans="1:11" x14ac:dyDescent="0.25">
      <c r="A29" s="117"/>
      <c r="B29" s="122" t="s">
        <v>295</v>
      </c>
      <c r="C29" s="116">
        <f>+Processes!S18</f>
        <v>5</v>
      </c>
      <c r="D29" s="68">
        <f t="shared" si="4"/>
        <v>0</v>
      </c>
      <c r="E29" s="68">
        <f t="shared" si="0"/>
        <v>0</v>
      </c>
      <c r="F29" s="68">
        <f t="shared" si="1"/>
        <v>0</v>
      </c>
      <c r="G29" s="68">
        <f t="shared" si="2"/>
        <v>0</v>
      </c>
      <c r="H29" s="68">
        <f t="shared" si="3"/>
        <v>1</v>
      </c>
      <c r="K29" s="68">
        <v>3</v>
      </c>
    </row>
    <row r="30" spans="1:11" x14ac:dyDescent="0.25">
      <c r="A30" s="117"/>
      <c r="B30" s="122" t="s">
        <v>296</v>
      </c>
      <c r="C30" s="116">
        <f>+Processes!S19</f>
        <v>5</v>
      </c>
      <c r="D30" s="68">
        <f t="shared" si="4"/>
        <v>0</v>
      </c>
      <c r="E30" s="68">
        <f t="shared" si="0"/>
        <v>0</v>
      </c>
      <c r="F30" s="68">
        <f t="shared" si="1"/>
        <v>0</v>
      </c>
      <c r="G30" s="68">
        <f t="shared" si="2"/>
        <v>0</v>
      </c>
      <c r="H30" s="68">
        <f t="shared" si="3"/>
        <v>1</v>
      </c>
      <c r="K30" s="68">
        <v>3</v>
      </c>
    </row>
    <row r="31" spans="1:11" x14ac:dyDescent="0.25">
      <c r="A31" s="117"/>
      <c r="B31" s="122" t="s">
        <v>297</v>
      </c>
      <c r="C31" s="116">
        <f>+Processes!S20</f>
        <v>5</v>
      </c>
      <c r="D31" s="68">
        <f t="shared" si="4"/>
        <v>0</v>
      </c>
      <c r="E31" s="68">
        <f t="shared" si="0"/>
        <v>0</v>
      </c>
      <c r="F31" s="68">
        <f t="shared" si="1"/>
        <v>0</v>
      </c>
      <c r="G31" s="68">
        <f t="shared" si="2"/>
        <v>0</v>
      </c>
      <c r="H31" s="68">
        <f t="shared" si="3"/>
        <v>1</v>
      </c>
      <c r="K31" s="68">
        <v>3</v>
      </c>
    </row>
    <row r="32" spans="1:11" x14ac:dyDescent="0.25">
      <c r="A32" s="117"/>
      <c r="B32" s="126" t="s">
        <v>55</v>
      </c>
      <c r="C32" s="116">
        <f>+Processes!S22</f>
        <v>5</v>
      </c>
      <c r="D32" s="68">
        <f t="shared" si="4"/>
        <v>0</v>
      </c>
      <c r="E32" s="68">
        <f t="shared" si="0"/>
        <v>0</v>
      </c>
      <c r="F32" s="68">
        <f t="shared" si="1"/>
        <v>0</v>
      </c>
      <c r="G32" s="68">
        <f t="shared" si="2"/>
        <v>0</v>
      </c>
      <c r="H32" s="68">
        <f t="shared" si="3"/>
        <v>1</v>
      </c>
      <c r="K32" s="68">
        <v>3</v>
      </c>
    </row>
    <row r="33" spans="1:11" x14ac:dyDescent="0.25">
      <c r="A33" s="117"/>
      <c r="B33" s="129" t="s">
        <v>301</v>
      </c>
      <c r="C33" s="116">
        <f>+Processes!S23</f>
        <v>5</v>
      </c>
      <c r="D33" s="68">
        <f t="shared" si="4"/>
        <v>0</v>
      </c>
      <c r="E33" s="68">
        <f t="shared" si="0"/>
        <v>0</v>
      </c>
      <c r="F33" s="68">
        <f t="shared" si="1"/>
        <v>0</v>
      </c>
      <c r="G33" s="68">
        <f t="shared" si="2"/>
        <v>0</v>
      </c>
      <c r="H33" s="68">
        <f t="shared" si="3"/>
        <v>1</v>
      </c>
      <c r="K33" s="68">
        <v>3</v>
      </c>
    </row>
    <row r="34" spans="1:11" x14ac:dyDescent="0.25">
      <c r="A34" s="117"/>
      <c r="B34" s="129" t="s">
        <v>364</v>
      </c>
      <c r="C34" s="116">
        <f>+Processes!S24</f>
        <v>5</v>
      </c>
      <c r="D34" s="68">
        <f t="shared" si="4"/>
        <v>0</v>
      </c>
      <c r="E34" s="68">
        <f>IF($C34=2,1,0)</f>
        <v>0</v>
      </c>
      <c r="F34" s="68">
        <f>IF($C34=3,1,0)</f>
        <v>0</v>
      </c>
      <c r="G34" s="68">
        <f>IF($C34=4,1,0)</f>
        <v>0</v>
      </c>
      <c r="H34" s="68">
        <f t="shared" si="3"/>
        <v>1</v>
      </c>
      <c r="K34" s="68">
        <v>3</v>
      </c>
    </row>
    <row r="35" spans="1:11" x14ac:dyDescent="0.25">
      <c r="A35" s="117"/>
      <c r="B35" s="122" t="s">
        <v>317</v>
      </c>
      <c r="C35" s="116">
        <f>+Processes!S25</f>
        <v>5</v>
      </c>
      <c r="D35" s="68">
        <f>IF($C35=1,1,IF($C35=0,1,0))</f>
        <v>0</v>
      </c>
      <c r="E35" s="68">
        <f>IF($C35=2,1,0)</f>
        <v>0</v>
      </c>
      <c r="F35" s="68">
        <f>IF($C35=3,1,0)</f>
        <v>0</v>
      </c>
      <c r="G35" s="68">
        <f>IF($C35=4,1,0)</f>
        <v>0</v>
      </c>
      <c r="H35" s="68">
        <f t="shared" si="3"/>
        <v>1</v>
      </c>
      <c r="K35" s="68">
        <v>3</v>
      </c>
    </row>
    <row r="36" spans="1:11" x14ac:dyDescent="0.25">
      <c r="A36" s="117"/>
      <c r="B36" s="122" t="s">
        <v>315</v>
      </c>
      <c r="C36" s="116">
        <f>+Processes!S27</f>
        <v>5</v>
      </c>
      <c r="D36" s="68">
        <f t="shared" si="4"/>
        <v>0</v>
      </c>
      <c r="E36" s="68">
        <f t="shared" si="0"/>
        <v>0</v>
      </c>
      <c r="F36" s="68">
        <f t="shared" si="1"/>
        <v>0</v>
      </c>
      <c r="G36" s="68">
        <f t="shared" si="2"/>
        <v>0</v>
      </c>
      <c r="H36" s="68">
        <f t="shared" si="3"/>
        <v>1</v>
      </c>
      <c r="K36" s="68">
        <v>3</v>
      </c>
    </row>
    <row r="37" spans="1:11" x14ac:dyDescent="0.25">
      <c r="A37" s="117"/>
      <c r="B37" s="130" t="s">
        <v>57</v>
      </c>
      <c r="C37" s="116">
        <f>+Processes!S28</f>
        <v>5</v>
      </c>
      <c r="D37" s="68">
        <f t="shared" si="4"/>
        <v>0</v>
      </c>
      <c r="E37" s="68">
        <f t="shared" si="0"/>
        <v>0</v>
      </c>
      <c r="F37" s="68">
        <f t="shared" si="1"/>
        <v>0</v>
      </c>
      <c r="G37" s="68">
        <f t="shared" si="2"/>
        <v>0</v>
      </c>
      <c r="H37" s="68">
        <f t="shared" si="3"/>
        <v>1</v>
      </c>
      <c r="K37" s="68">
        <v>3</v>
      </c>
    </row>
    <row r="38" spans="1:11" x14ac:dyDescent="0.25">
      <c r="A38" s="117"/>
      <c r="B38" s="122" t="s">
        <v>319</v>
      </c>
      <c r="C38" s="116">
        <f>+Processes!S29</f>
        <v>5</v>
      </c>
      <c r="D38" s="68">
        <f t="shared" si="4"/>
        <v>0</v>
      </c>
      <c r="E38" s="68">
        <f t="shared" si="0"/>
        <v>0</v>
      </c>
      <c r="F38" s="68">
        <f t="shared" si="1"/>
        <v>0</v>
      </c>
      <c r="G38" s="68">
        <f t="shared" si="2"/>
        <v>0</v>
      </c>
      <c r="H38" s="68">
        <f t="shared" si="3"/>
        <v>1</v>
      </c>
      <c r="K38" s="68">
        <v>3</v>
      </c>
    </row>
    <row r="39" spans="1:11" x14ac:dyDescent="0.25">
      <c r="A39" s="117"/>
      <c r="B39" s="122" t="s">
        <v>321</v>
      </c>
      <c r="C39" s="116">
        <f>+Processes!S31</f>
        <v>5</v>
      </c>
      <c r="D39" s="68">
        <f t="shared" si="4"/>
        <v>0</v>
      </c>
      <c r="E39" s="68">
        <f t="shared" si="0"/>
        <v>0</v>
      </c>
      <c r="F39" s="68">
        <f t="shared" si="1"/>
        <v>0</v>
      </c>
      <c r="G39" s="68">
        <f t="shared" si="2"/>
        <v>0</v>
      </c>
      <c r="H39" s="68">
        <f t="shared" si="3"/>
        <v>1</v>
      </c>
      <c r="K39" s="68">
        <v>3</v>
      </c>
    </row>
    <row r="40" spans="1:11" x14ac:dyDescent="0.25">
      <c r="A40" s="117"/>
      <c r="B40" s="122" t="s">
        <v>323</v>
      </c>
      <c r="C40" s="116">
        <f>+Processes!S32</f>
        <v>5</v>
      </c>
      <c r="D40" s="68">
        <f t="shared" si="4"/>
        <v>0</v>
      </c>
      <c r="E40" s="68">
        <f t="shared" si="0"/>
        <v>0</v>
      </c>
      <c r="F40" s="68">
        <f t="shared" si="1"/>
        <v>0</v>
      </c>
      <c r="G40" s="68">
        <f t="shared" si="2"/>
        <v>0</v>
      </c>
      <c r="H40" s="68">
        <f t="shared" si="3"/>
        <v>1</v>
      </c>
      <c r="K40" s="68">
        <v>3</v>
      </c>
    </row>
    <row r="41" spans="1:11" x14ac:dyDescent="0.25">
      <c r="A41" s="117"/>
      <c r="B41" s="131" t="s">
        <v>182</v>
      </c>
      <c r="C41" s="116">
        <f>+Processes!S34</f>
        <v>5</v>
      </c>
      <c r="D41" s="68">
        <f>IF($C41=1,1,IF($C41=0,1,0))</f>
        <v>0</v>
      </c>
      <c r="E41" s="68">
        <f>IF($C41=2,1,0)</f>
        <v>0</v>
      </c>
      <c r="F41" s="68">
        <f>IF($C41=3,1,0)</f>
        <v>0</v>
      </c>
      <c r="G41" s="68">
        <f>IF($C41=4,1,0)</f>
        <v>0</v>
      </c>
      <c r="H41" s="68">
        <f t="shared" si="3"/>
        <v>1</v>
      </c>
      <c r="K41" s="68">
        <v>3</v>
      </c>
    </row>
    <row r="42" spans="1:11" x14ac:dyDescent="0.25">
      <c r="A42" s="117"/>
      <c r="B42" s="122" t="s">
        <v>325</v>
      </c>
      <c r="C42" s="116">
        <f>+Processes!S35</f>
        <v>5</v>
      </c>
      <c r="D42" s="68">
        <f t="shared" si="4"/>
        <v>0</v>
      </c>
      <c r="E42" s="68">
        <f t="shared" si="0"/>
        <v>0</v>
      </c>
      <c r="F42" s="68">
        <f t="shared" si="1"/>
        <v>0</v>
      </c>
      <c r="G42" s="68">
        <f t="shared" si="2"/>
        <v>0</v>
      </c>
      <c r="H42" s="68">
        <f t="shared" si="3"/>
        <v>1</v>
      </c>
      <c r="K42" s="68">
        <v>3</v>
      </c>
    </row>
    <row r="43" spans="1:11" x14ac:dyDescent="0.25">
      <c r="A43" s="117"/>
      <c r="B43" s="122" t="s">
        <v>328</v>
      </c>
      <c r="C43" s="116">
        <f>+Processes!S37</f>
        <v>5</v>
      </c>
      <c r="D43" s="68">
        <f t="shared" si="4"/>
        <v>0</v>
      </c>
      <c r="E43" s="68">
        <f t="shared" si="0"/>
        <v>0</v>
      </c>
      <c r="F43" s="68">
        <f t="shared" si="1"/>
        <v>0</v>
      </c>
      <c r="G43" s="68">
        <f t="shared" si="2"/>
        <v>0</v>
      </c>
      <c r="H43" s="68">
        <f t="shared" si="3"/>
        <v>1</v>
      </c>
      <c r="K43" s="68">
        <v>3</v>
      </c>
    </row>
    <row r="44" spans="1:11" x14ac:dyDescent="0.25">
      <c r="A44" s="117"/>
      <c r="B44" s="122" t="s">
        <v>330</v>
      </c>
      <c r="C44" s="116">
        <f>+Processes!S38</f>
        <v>5</v>
      </c>
      <c r="D44" s="68">
        <f t="shared" si="4"/>
        <v>0</v>
      </c>
      <c r="E44" s="68">
        <f t="shared" si="0"/>
        <v>0</v>
      </c>
      <c r="F44" s="68">
        <f t="shared" si="1"/>
        <v>0</v>
      </c>
      <c r="G44" s="68">
        <f t="shared" si="2"/>
        <v>0</v>
      </c>
      <c r="H44" s="68">
        <f t="shared" si="3"/>
        <v>1</v>
      </c>
      <c r="K44" s="68">
        <v>3</v>
      </c>
    </row>
    <row r="45" spans="1:11" x14ac:dyDescent="0.25">
      <c r="A45" s="117"/>
      <c r="B45" s="122" t="s">
        <v>334</v>
      </c>
      <c r="C45" s="116">
        <f>+Processes!S40</f>
        <v>5</v>
      </c>
      <c r="D45" s="68">
        <f t="shared" si="4"/>
        <v>0</v>
      </c>
      <c r="E45" s="68">
        <f t="shared" si="0"/>
        <v>0</v>
      </c>
      <c r="F45" s="68">
        <f t="shared" si="1"/>
        <v>0</v>
      </c>
      <c r="G45" s="68">
        <f t="shared" si="2"/>
        <v>0</v>
      </c>
      <c r="H45" s="68">
        <f t="shared" si="3"/>
        <v>1</v>
      </c>
      <c r="K45" s="68">
        <v>3</v>
      </c>
    </row>
    <row r="46" spans="1:11" x14ac:dyDescent="0.25">
      <c r="A46" s="117"/>
      <c r="B46" s="122" t="s">
        <v>337</v>
      </c>
      <c r="C46" s="116">
        <f>+Processes!S41</f>
        <v>5</v>
      </c>
      <c r="D46" s="68">
        <f t="shared" si="4"/>
        <v>0</v>
      </c>
      <c r="E46" s="68">
        <f t="shared" si="0"/>
        <v>0</v>
      </c>
      <c r="F46" s="68">
        <f t="shared" si="1"/>
        <v>0</v>
      </c>
      <c r="G46" s="68">
        <f t="shared" si="2"/>
        <v>0</v>
      </c>
      <c r="H46" s="68">
        <f t="shared" si="3"/>
        <v>1</v>
      </c>
      <c r="K46" s="68">
        <v>3</v>
      </c>
    </row>
    <row r="47" spans="1:11" x14ac:dyDescent="0.25">
      <c r="A47" s="117"/>
      <c r="B47" s="122" t="s">
        <v>340</v>
      </c>
      <c r="C47" s="116">
        <f>+Processes!S42</f>
        <v>5</v>
      </c>
      <c r="D47" s="68">
        <f t="shared" si="4"/>
        <v>0</v>
      </c>
      <c r="E47" s="68">
        <f t="shared" si="0"/>
        <v>0</v>
      </c>
      <c r="F47" s="68">
        <f t="shared" si="1"/>
        <v>0</v>
      </c>
      <c r="G47" s="68">
        <f t="shared" si="2"/>
        <v>0</v>
      </c>
      <c r="H47" s="68">
        <f t="shared" si="3"/>
        <v>1</v>
      </c>
      <c r="K47" s="68">
        <v>3</v>
      </c>
    </row>
    <row r="48" spans="1:11" x14ac:dyDescent="0.25">
      <c r="A48" s="117"/>
      <c r="B48" s="122" t="s">
        <v>341</v>
      </c>
      <c r="C48" s="116">
        <f>+Processes!S43</f>
        <v>5</v>
      </c>
      <c r="D48" s="68">
        <f t="shared" si="4"/>
        <v>0</v>
      </c>
      <c r="E48" s="68">
        <f t="shared" si="0"/>
        <v>0</v>
      </c>
      <c r="F48" s="68">
        <f t="shared" si="1"/>
        <v>0</v>
      </c>
      <c r="G48" s="68">
        <f t="shared" si="2"/>
        <v>0</v>
      </c>
      <c r="H48" s="68">
        <f t="shared" si="3"/>
        <v>1</v>
      </c>
      <c r="K48" s="68">
        <v>3</v>
      </c>
    </row>
    <row r="49" spans="1:11" x14ac:dyDescent="0.25">
      <c r="A49" s="117"/>
      <c r="B49" s="122" t="s">
        <v>342</v>
      </c>
      <c r="C49" s="116">
        <f>+Processes!S44</f>
        <v>5</v>
      </c>
      <c r="D49" s="68">
        <f t="shared" si="4"/>
        <v>0</v>
      </c>
      <c r="E49" s="68">
        <f t="shared" si="0"/>
        <v>0</v>
      </c>
      <c r="F49" s="68">
        <f t="shared" si="1"/>
        <v>0</v>
      </c>
      <c r="G49" s="68">
        <f t="shared" si="2"/>
        <v>0</v>
      </c>
      <c r="H49" s="68">
        <f t="shared" si="3"/>
        <v>1</v>
      </c>
      <c r="K49" s="68">
        <v>3</v>
      </c>
    </row>
    <row r="50" spans="1:11" x14ac:dyDescent="0.25">
      <c r="A50" s="117"/>
      <c r="B50" s="122" t="s">
        <v>345</v>
      </c>
      <c r="C50" s="116">
        <f>+Processes!S46</f>
        <v>5</v>
      </c>
      <c r="D50" s="68">
        <f t="shared" si="4"/>
        <v>0</v>
      </c>
      <c r="E50" s="68">
        <f t="shared" si="0"/>
        <v>0</v>
      </c>
      <c r="F50" s="68">
        <f t="shared" si="1"/>
        <v>0</v>
      </c>
      <c r="G50" s="68">
        <f t="shared" si="2"/>
        <v>0</v>
      </c>
      <c r="H50" s="68">
        <f t="shared" si="3"/>
        <v>1</v>
      </c>
      <c r="K50" s="68">
        <v>3</v>
      </c>
    </row>
    <row r="51" spans="1:11" ht="13.8" thickBot="1" x14ac:dyDescent="0.3">
      <c r="A51" s="123"/>
      <c r="B51" s="124" t="s">
        <v>343</v>
      </c>
      <c r="C51" s="116">
        <f>+Processes!S47</f>
        <v>5</v>
      </c>
      <c r="D51" s="68">
        <f t="shared" si="4"/>
        <v>0</v>
      </c>
      <c r="E51" s="68">
        <f t="shared" si="0"/>
        <v>0</v>
      </c>
      <c r="F51" s="68">
        <f t="shared" si="1"/>
        <v>0</v>
      </c>
      <c r="G51" s="68">
        <f t="shared" si="2"/>
        <v>0</v>
      </c>
      <c r="H51" s="68">
        <f t="shared" si="3"/>
        <v>1</v>
      </c>
      <c r="I51" s="68">
        <f>COUNT(C27:C51)</f>
        <v>25</v>
      </c>
      <c r="K51" s="68">
        <v>3</v>
      </c>
    </row>
    <row r="52" spans="1:11" x14ac:dyDescent="0.25">
      <c r="A52" s="125" t="s">
        <v>16</v>
      </c>
      <c r="B52" s="120" t="s">
        <v>350</v>
      </c>
      <c r="C52" s="116">
        <f>+Technology!S15</f>
        <v>5</v>
      </c>
      <c r="D52" s="68">
        <f t="shared" si="4"/>
        <v>0</v>
      </c>
      <c r="E52" s="68">
        <f t="shared" si="0"/>
        <v>0</v>
      </c>
      <c r="F52" s="68">
        <f t="shared" si="1"/>
        <v>0</v>
      </c>
      <c r="G52" s="68">
        <f t="shared" si="2"/>
        <v>0</v>
      </c>
      <c r="H52" s="68">
        <f t="shared" si="3"/>
        <v>1</v>
      </c>
      <c r="K52" s="68">
        <v>3</v>
      </c>
    </row>
    <row r="53" spans="1:11" x14ac:dyDescent="0.25">
      <c r="A53" s="117"/>
      <c r="B53" s="122" t="s">
        <v>352</v>
      </c>
      <c r="C53" s="116">
        <f>+Technology!S17</f>
        <v>5</v>
      </c>
      <c r="D53" s="68">
        <f t="shared" si="4"/>
        <v>0</v>
      </c>
      <c r="E53" s="68">
        <f t="shared" si="0"/>
        <v>0</v>
      </c>
      <c r="F53" s="68">
        <f t="shared" si="1"/>
        <v>0</v>
      </c>
      <c r="G53" s="68">
        <f t="shared" si="2"/>
        <v>0</v>
      </c>
      <c r="H53" s="68">
        <f t="shared" si="3"/>
        <v>1</v>
      </c>
      <c r="K53" s="68">
        <v>3</v>
      </c>
    </row>
    <row r="54" spans="1:11" x14ac:dyDescent="0.25">
      <c r="A54" s="117"/>
      <c r="B54" s="122" t="s">
        <v>356</v>
      </c>
      <c r="C54" s="116">
        <f>+Technology!S19</f>
        <v>5</v>
      </c>
      <c r="D54" s="68">
        <f t="shared" si="4"/>
        <v>0</v>
      </c>
      <c r="E54" s="68">
        <f t="shared" si="0"/>
        <v>0</v>
      </c>
      <c r="F54" s="68">
        <f t="shared" si="1"/>
        <v>0</v>
      </c>
      <c r="G54" s="68">
        <f t="shared" si="2"/>
        <v>0</v>
      </c>
      <c r="H54" s="68">
        <f t="shared" si="3"/>
        <v>1</v>
      </c>
      <c r="K54" s="68">
        <v>3</v>
      </c>
    </row>
    <row r="55" spans="1:11" x14ac:dyDescent="0.25">
      <c r="A55" s="117"/>
      <c r="B55" s="122" t="s">
        <v>359</v>
      </c>
      <c r="C55" s="116">
        <f>+Technology!S20</f>
        <v>5</v>
      </c>
      <c r="D55" s="68">
        <f>IF($C55=1,1,IF($C55=0,1,0))</f>
        <v>0</v>
      </c>
      <c r="E55" s="68">
        <f>IF($C55=2,1,0)</f>
        <v>0</v>
      </c>
      <c r="F55" s="68">
        <f>IF($C55=3,1,0)</f>
        <v>0</v>
      </c>
      <c r="G55" s="68">
        <f>IF($C55=4,1,0)</f>
        <v>0</v>
      </c>
      <c r="H55" s="68">
        <f t="shared" si="3"/>
        <v>1</v>
      </c>
      <c r="K55" s="68">
        <v>3</v>
      </c>
    </row>
    <row r="56" spans="1:11" x14ac:dyDescent="0.25">
      <c r="A56" s="117"/>
      <c r="B56" s="122" t="s">
        <v>360</v>
      </c>
      <c r="C56" s="116">
        <f>+Technology!S23</f>
        <v>5</v>
      </c>
      <c r="D56" s="68">
        <f>IF($C56=1,1,IF($C56=0,1,0))</f>
        <v>0</v>
      </c>
      <c r="E56" s="68">
        <f>IF($C56=2,1,0)</f>
        <v>0</v>
      </c>
      <c r="F56" s="68">
        <f>IF($C56=3,1,0)</f>
        <v>0</v>
      </c>
      <c r="G56" s="68">
        <f>IF($C56=4,1,0)</f>
        <v>0</v>
      </c>
      <c r="H56" s="68">
        <f t="shared" si="3"/>
        <v>1</v>
      </c>
      <c r="K56" s="68">
        <v>3</v>
      </c>
    </row>
    <row r="57" spans="1:11" x14ac:dyDescent="0.25">
      <c r="A57" s="117"/>
      <c r="B57" s="122" t="s">
        <v>358</v>
      </c>
      <c r="C57" s="116">
        <f>+Technology!S25</f>
        <v>5</v>
      </c>
      <c r="D57" s="68">
        <f t="shared" si="4"/>
        <v>0</v>
      </c>
      <c r="E57" s="68">
        <f t="shared" si="0"/>
        <v>0</v>
      </c>
      <c r="F57" s="68">
        <f t="shared" si="1"/>
        <v>0</v>
      </c>
      <c r="G57" s="68">
        <f t="shared" si="2"/>
        <v>0</v>
      </c>
      <c r="H57" s="68">
        <f t="shared" si="3"/>
        <v>1</v>
      </c>
      <c r="K57" s="68">
        <v>3</v>
      </c>
    </row>
    <row r="58" spans="1:11" ht="13.8" thickBot="1" x14ac:dyDescent="0.3">
      <c r="B58" s="186" t="s">
        <v>354</v>
      </c>
      <c r="C58" s="116">
        <f>+Technology!S27</f>
        <v>5</v>
      </c>
      <c r="D58" s="68">
        <f>IF($C58=1,1,IF($C58=0,1,0))</f>
        <v>0</v>
      </c>
      <c r="E58" s="68">
        <f>IF($C58=2,1,0)</f>
        <v>0</v>
      </c>
      <c r="F58" s="68">
        <f>IF($C58=3,1,0)</f>
        <v>0</v>
      </c>
      <c r="G58" s="68">
        <f>IF($C58=4,1,0)</f>
        <v>0</v>
      </c>
      <c r="H58" s="68">
        <f t="shared" si="3"/>
        <v>1</v>
      </c>
      <c r="I58" s="68">
        <f>COUNT(C52:C58)</f>
        <v>7</v>
      </c>
      <c r="K58" s="68">
        <v>3</v>
      </c>
    </row>
    <row r="59" spans="1:11" x14ac:dyDescent="0.25">
      <c r="A59" s="128" t="s">
        <v>30</v>
      </c>
      <c r="B59" s="185" t="s">
        <v>365</v>
      </c>
      <c r="C59" s="116">
        <f>+Facilities!S15</f>
        <v>5</v>
      </c>
      <c r="D59" s="68">
        <f t="shared" si="4"/>
        <v>0</v>
      </c>
      <c r="E59" s="68">
        <f t="shared" si="0"/>
        <v>0</v>
      </c>
      <c r="F59" s="68">
        <f t="shared" si="1"/>
        <v>0</v>
      </c>
      <c r="G59" s="68">
        <f t="shared" si="2"/>
        <v>0</v>
      </c>
      <c r="H59" s="68">
        <f t="shared" si="3"/>
        <v>1</v>
      </c>
      <c r="K59" s="68">
        <v>3</v>
      </c>
    </row>
    <row r="60" spans="1:11" x14ac:dyDescent="0.25">
      <c r="A60" s="117"/>
      <c r="B60" s="122" t="s">
        <v>366</v>
      </c>
      <c r="C60" s="116">
        <f>+Facilities!S16</f>
        <v>5</v>
      </c>
      <c r="D60" s="68">
        <f t="shared" si="4"/>
        <v>0</v>
      </c>
      <c r="E60" s="68">
        <f t="shared" si="0"/>
        <v>0</v>
      </c>
      <c r="F60" s="68">
        <f t="shared" si="1"/>
        <v>0</v>
      </c>
      <c r="G60" s="68">
        <f t="shared" si="2"/>
        <v>0</v>
      </c>
      <c r="H60" s="68">
        <f t="shared" si="3"/>
        <v>1</v>
      </c>
      <c r="I60" s="68">
        <f>COUNT(C59:C60)</f>
        <v>2</v>
      </c>
      <c r="K60" s="68">
        <v>3</v>
      </c>
    </row>
    <row r="61" spans="1:11" x14ac:dyDescent="0.25">
      <c r="A61" s="110"/>
    </row>
    <row r="62" spans="1:11" x14ac:dyDescent="0.25">
      <c r="A62" s="110"/>
    </row>
    <row r="63" spans="1:11" x14ac:dyDescent="0.25">
      <c r="A63" s="110"/>
    </row>
    <row r="64" spans="1:11" x14ac:dyDescent="0.25">
      <c r="A64" s="110"/>
    </row>
    <row r="65" spans="1:6" x14ac:dyDescent="0.25">
      <c r="A65" s="132" t="s">
        <v>246</v>
      </c>
      <c r="B65" s="132" t="s">
        <v>45</v>
      </c>
    </row>
    <row r="66" spans="1:6" x14ac:dyDescent="0.25">
      <c r="A66" s="133" t="s">
        <v>367</v>
      </c>
      <c r="B66" s="134">
        <f>AVERAGE(C7:C15)</f>
        <v>5</v>
      </c>
    </row>
    <row r="67" spans="1:6" x14ac:dyDescent="0.25">
      <c r="A67" s="133" t="s">
        <v>427</v>
      </c>
      <c r="B67" s="134">
        <f>AVERAGE(C16:C19)</f>
        <v>5</v>
      </c>
    </row>
    <row r="68" spans="1:6" x14ac:dyDescent="0.25">
      <c r="A68" s="135" t="s">
        <v>436</v>
      </c>
      <c r="B68" s="134">
        <f>AVERAGE(C20:C26)</f>
        <v>5</v>
      </c>
    </row>
    <row r="69" spans="1:6" x14ac:dyDescent="0.25">
      <c r="A69" s="136" t="s">
        <v>46</v>
      </c>
      <c r="B69" s="134">
        <f>AVERAGE(C27:C51)</f>
        <v>5</v>
      </c>
    </row>
    <row r="70" spans="1:6" x14ac:dyDescent="0.25">
      <c r="A70" s="135" t="s">
        <v>16</v>
      </c>
      <c r="B70" s="134">
        <f>AVERAGE(C52:C58)</f>
        <v>5</v>
      </c>
    </row>
    <row r="71" spans="1:6" x14ac:dyDescent="0.25">
      <c r="A71" s="136" t="s">
        <v>30</v>
      </c>
      <c r="B71" s="134">
        <f>AVERAGE(C59:C60)</f>
        <v>5</v>
      </c>
    </row>
    <row r="74" spans="1:6" x14ac:dyDescent="0.25">
      <c r="A74" s="132" t="s">
        <v>246</v>
      </c>
      <c r="B74" s="187" t="s">
        <v>92</v>
      </c>
      <c r="C74" s="132" t="s">
        <v>61</v>
      </c>
      <c r="D74" s="132" t="s">
        <v>62</v>
      </c>
      <c r="E74" s="132" t="s">
        <v>63</v>
      </c>
      <c r="F74" s="132" t="s">
        <v>571</v>
      </c>
    </row>
    <row r="75" spans="1:6" x14ac:dyDescent="0.25">
      <c r="A75" s="133" t="s">
        <v>367</v>
      </c>
      <c r="B75" s="137">
        <f>SUM(D7:D15)/$I$15</f>
        <v>0</v>
      </c>
      <c r="C75" s="137">
        <f>SUM(E7:E15)/$I$15</f>
        <v>0</v>
      </c>
      <c r="D75" s="137">
        <f>SUM(F7:F15)/$I$15</f>
        <v>0</v>
      </c>
      <c r="E75" s="137">
        <f>SUM(G7:G15)/$I$15</f>
        <v>0</v>
      </c>
      <c r="F75" s="137">
        <f>SUM(H7:H15)/$I$15</f>
        <v>1</v>
      </c>
    </row>
    <row r="76" spans="1:6" x14ac:dyDescent="0.25">
      <c r="A76" s="133" t="s">
        <v>427</v>
      </c>
      <c r="B76" s="137">
        <f>SUM(D16:D19)/$I$19</f>
        <v>0</v>
      </c>
      <c r="C76" s="137">
        <f>SUM(E16:E19)/$I$19</f>
        <v>0</v>
      </c>
      <c r="D76" s="137">
        <f>SUM(F16:F19)/$I$19</f>
        <v>0</v>
      </c>
      <c r="E76" s="137">
        <f>SUM(G16:G19)/$I$19</f>
        <v>0</v>
      </c>
      <c r="F76" s="137">
        <f>SUM(H16:H19)/$I$19</f>
        <v>1</v>
      </c>
    </row>
    <row r="77" spans="1:6" x14ac:dyDescent="0.25">
      <c r="A77" s="135" t="s">
        <v>436</v>
      </c>
      <c r="B77" s="137">
        <f>SUM(D20:D26)/$I$26</f>
        <v>0</v>
      </c>
      <c r="C77" s="137">
        <f>SUM(E20:E26)/$I$26</f>
        <v>0</v>
      </c>
      <c r="D77" s="137">
        <f>SUM(F20:F26)/$I$26</f>
        <v>0</v>
      </c>
      <c r="E77" s="137">
        <f>SUM(G20:G26)/$I$26</f>
        <v>0</v>
      </c>
      <c r="F77" s="137">
        <f>SUM(H20:H26)/$I$26</f>
        <v>1</v>
      </c>
    </row>
    <row r="78" spans="1:6" x14ac:dyDescent="0.25">
      <c r="A78" s="136" t="s">
        <v>46</v>
      </c>
      <c r="B78" s="137">
        <f>SUM(D27:D51)/$I$51</f>
        <v>0</v>
      </c>
      <c r="C78" s="137">
        <f>SUM(E27:E51)/$I$51</f>
        <v>0</v>
      </c>
      <c r="D78" s="137">
        <f>SUM(F27:F51)/$I$51</f>
        <v>0</v>
      </c>
      <c r="E78" s="137">
        <f>SUM(G27:G51)/$I$51</f>
        <v>0</v>
      </c>
      <c r="F78" s="137">
        <f>SUM(H27:H51)/$I$51</f>
        <v>1</v>
      </c>
    </row>
    <row r="79" spans="1:6" x14ac:dyDescent="0.25">
      <c r="A79" s="135" t="s">
        <v>16</v>
      </c>
      <c r="B79" s="137">
        <f>SUM(D52:D58)/$I$58</f>
        <v>0</v>
      </c>
      <c r="C79" s="137">
        <f>SUM(E52:E58)/$I$58</f>
        <v>0</v>
      </c>
      <c r="D79" s="137">
        <f>SUM(F52:F58)/$I$58</f>
        <v>0</v>
      </c>
      <c r="E79" s="137">
        <f>SUM(G52:G58)/$I$58</f>
        <v>0</v>
      </c>
      <c r="F79" s="137">
        <f>SUM(H52:H58)/$I$58</f>
        <v>1</v>
      </c>
    </row>
    <row r="80" spans="1:6" x14ac:dyDescent="0.25">
      <c r="A80" s="136" t="s">
        <v>30</v>
      </c>
      <c r="B80" s="137">
        <f>SUM(D59:D60)/$I$60</f>
        <v>0</v>
      </c>
      <c r="C80" s="137">
        <f>SUM(E59:E60)/$I$60</f>
        <v>0</v>
      </c>
      <c r="D80" s="137">
        <f>SUM(F59:F60)/$I$60</f>
        <v>0</v>
      </c>
      <c r="E80" s="137">
        <f>SUM(G59:G60)/$I$60</f>
        <v>0</v>
      </c>
      <c r="F80" s="137">
        <f>SUM(H59:H60)/$I$60</f>
        <v>1</v>
      </c>
    </row>
  </sheetData>
  <sheetProtection algorithmName="SHA-512" hashValue="rGAIGy0aoVPAUX0gMRN92QSSWGzUf1r9V4gWyAq9UdX47BxJjyfvBqLM2FFhTucIbS+NfcKob0aDwk3LXdCJiQ==" saltValue="NTMLbtGLXgcWUFOCb1hWgA==" spinCount="100000" sheet="1" objects="1" scenarios="1"/>
  <mergeCells count="1">
    <mergeCell ref="A1:S2"/>
  </mergeCells>
  <phoneticPr fontId="16" type="noConversion"/>
  <conditionalFormatting sqref="C7:C60">
    <cfRule type="cellIs" dxfId="2" priority="1" stopIfTrue="1" operator="greaterThanOrEqual">
      <formula>2.25</formula>
    </cfRule>
    <cfRule type="cellIs" dxfId="1" priority="2" stopIfTrue="1" operator="between">
      <formula>2.25</formula>
      <formula>1.5</formula>
    </cfRule>
    <cfRule type="cellIs" dxfId="0" priority="3" stopIfTrue="1" operator="lessThan">
      <formula>1.5</formula>
    </cfRule>
  </conditionalFormatting>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1"/>
    <pageSetUpPr fitToPage="1"/>
  </sheetPr>
  <dimension ref="A1:F23"/>
  <sheetViews>
    <sheetView view="pageBreakPreview" zoomScale="90" zoomScaleNormal="100" zoomScaleSheetLayoutView="90" workbookViewId="0">
      <selection activeCell="B5" sqref="B5"/>
    </sheetView>
  </sheetViews>
  <sheetFormatPr defaultColWidth="11.5546875" defaultRowHeight="13.2" x14ac:dyDescent="0.25"/>
  <cols>
    <col min="1" max="1" width="29" customWidth="1"/>
    <col min="2" max="2" width="46" customWidth="1"/>
  </cols>
  <sheetData>
    <row r="1" spans="1:6" x14ac:dyDescent="0.25">
      <c r="A1" s="31" t="s">
        <v>234</v>
      </c>
      <c r="E1" s="225" t="s">
        <v>241</v>
      </c>
      <c r="F1" s="225"/>
    </row>
    <row r="3" spans="1:6" x14ac:dyDescent="0.25">
      <c r="A3" s="179" t="s">
        <v>235</v>
      </c>
    </row>
    <row r="4" spans="1:6" x14ac:dyDescent="0.25">
      <c r="A4" s="55" t="s">
        <v>236</v>
      </c>
      <c r="B4" s="181" t="s">
        <v>196</v>
      </c>
      <c r="C4" s="181"/>
      <c r="D4" s="181"/>
      <c r="E4" s="181"/>
    </row>
    <row r="5" spans="1:6" ht="13.8" thickBot="1" x14ac:dyDescent="0.3">
      <c r="A5" s="56" t="s">
        <v>74</v>
      </c>
      <c r="B5" s="182" t="s">
        <v>582</v>
      </c>
      <c r="C5" s="182"/>
      <c r="D5" s="182"/>
      <c r="E5" s="182"/>
    </row>
    <row r="6" spans="1:6" x14ac:dyDescent="0.25">
      <c r="A6" s="55" t="s">
        <v>237</v>
      </c>
      <c r="B6" s="226" t="s">
        <v>101</v>
      </c>
      <c r="C6" s="226"/>
      <c r="D6" s="226"/>
      <c r="E6" s="226"/>
    </row>
    <row r="7" spans="1:6" ht="13.8" thickBot="1" x14ac:dyDescent="0.3">
      <c r="A7" s="56"/>
      <c r="B7" s="227"/>
      <c r="C7" s="227"/>
      <c r="D7" s="227"/>
      <c r="E7" s="227"/>
    </row>
    <row r="8" spans="1:6" x14ac:dyDescent="0.25">
      <c r="A8" s="55" t="s">
        <v>238</v>
      </c>
      <c r="B8" s="181" t="s">
        <v>196</v>
      </c>
      <c r="C8" s="181"/>
      <c r="D8" s="181"/>
      <c r="E8" s="181"/>
    </row>
    <row r="9" spans="1:6" ht="13.8" thickBot="1" x14ac:dyDescent="0.3">
      <c r="A9" s="57"/>
      <c r="B9" s="182"/>
      <c r="C9" s="182"/>
      <c r="D9" s="182"/>
      <c r="E9" s="182"/>
    </row>
    <row r="10" spans="1:6" ht="13.8" thickBot="1" x14ac:dyDescent="0.3">
      <c r="A10" s="66"/>
      <c r="B10" s="63"/>
      <c r="C10" s="63"/>
      <c r="D10" s="63"/>
      <c r="E10" s="63"/>
    </row>
    <row r="11" spans="1:6" x14ac:dyDescent="0.25">
      <c r="A11" s="54" t="s">
        <v>153</v>
      </c>
      <c r="B11" s="180" t="s">
        <v>196</v>
      </c>
      <c r="C11" s="180"/>
      <c r="D11" s="180"/>
      <c r="E11" s="180"/>
    </row>
    <row r="12" spans="1:6" x14ac:dyDescent="0.25">
      <c r="A12" s="54" t="s">
        <v>314</v>
      </c>
      <c r="B12" s="181" t="s">
        <v>197</v>
      </c>
      <c r="C12" s="181"/>
      <c r="D12" s="181"/>
      <c r="E12" s="181"/>
    </row>
    <row r="13" spans="1:6" ht="13.8" thickBot="1" x14ac:dyDescent="0.3">
      <c r="A13" s="57"/>
      <c r="B13" s="182"/>
      <c r="C13" s="182"/>
      <c r="D13" s="182"/>
      <c r="E13" s="182"/>
    </row>
    <row r="14" spans="1:6" x14ac:dyDescent="0.25">
      <c r="A14" s="65"/>
      <c r="B14" s="63"/>
      <c r="C14" s="63"/>
      <c r="D14" s="63"/>
      <c r="E14" s="63"/>
    </row>
    <row r="16" spans="1:6" x14ac:dyDescent="0.25">
      <c r="A16" s="27" t="s">
        <v>239</v>
      </c>
    </row>
    <row r="17" spans="1:6" ht="26.4" x14ac:dyDescent="0.25">
      <c r="A17" s="58">
        <v>1</v>
      </c>
      <c r="B17" s="47" t="s">
        <v>560</v>
      </c>
      <c r="C17" s="175">
        <v>0</v>
      </c>
      <c r="D17" s="53" t="s">
        <v>313</v>
      </c>
      <c r="E17" s="48"/>
      <c r="F17" s="48"/>
    </row>
    <row r="18" spans="1:6" ht="26.4" x14ac:dyDescent="0.25">
      <c r="A18" s="58">
        <v>2</v>
      </c>
      <c r="B18" s="47" t="s">
        <v>561</v>
      </c>
      <c r="C18" s="175">
        <v>0</v>
      </c>
      <c r="D18" s="53" t="s">
        <v>134</v>
      </c>
      <c r="E18" s="48"/>
      <c r="F18" s="48"/>
    </row>
    <row r="19" spans="1:6" ht="26.4" x14ac:dyDescent="0.25">
      <c r="A19" s="58">
        <v>3</v>
      </c>
      <c r="B19" s="47" t="s">
        <v>310</v>
      </c>
      <c r="C19" s="175">
        <v>0</v>
      </c>
      <c r="D19" s="53" t="s">
        <v>135</v>
      </c>
      <c r="E19" s="48"/>
      <c r="F19" s="48"/>
    </row>
    <row r="20" spans="1:6" ht="39.6" x14ac:dyDescent="0.25">
      <c r="A20" s="59">
        <v>4</v>
      </c>
      <c r="B20" s="49" t="s">
        <v>311</v>
      </c>
      <c r="C20" s="61" t="s">
        <v>138</v>
      </c>
      <c r="D20" s="184" t="s">
        <v>312</v>
      </c>
      <c r="E20" s="51"/>
      <c r="F20" s="51"/>
    </row>
    <row r="21" spans="1:6" x14ac:dyDescent="0.25">
      <c r="A21" s="60"/>
      <c r="B21" s="50"/>
      <c r="C21" s="176">
        <v>0</v>
      </c>
      <c r="D21" s="176">
        <v>0</v>
      </c>
      <c r="E21" s="52"/>
      <c r="F21" s="52"/>
    </row>
    <row r="22" spans="1:6" ht="39.6" x14ac:dyDescent="0.25">
      <c r="A22" s="59">
        <v>5</v>
      </c>
      <c r="B22" s="49" t="s">
        <v>131</v>
      </c>
      <c r="C22" s="61" t="s">
        <v>136</v>
      </c>
      <c r="D22" s="61" t="s">
        <v>137</v>
      </c>
      <c r="E22" s="61" t="s">
        <v>410</v>
      </c>
      <c r="F22" s="61" t="s">
        <v>411</v>
      </c>
    </row>
    <row r="23" spans="1:6" x14ac:dyDescent="0.25">
      <c r="A23" s="52"/>
      <c r="B23" s="52"/>
      <c r="C23" s="176">
        <v>0</v>
      </c>
      <c r="D23" s="177">
        <v>0</v>
      </c>
      <c r="E23" s="177">
        <v>0</v>
      </c>
      <c r="F23" s="178">
        <v>0</v>
      </c>
    </row>
  </sheetData>
  <mergeCells count="2">
    <mergeCell ref="E1:F1"/>
    <mergeCell ref="B6:E7"/>
  </mergeCells>
  <phoneticPr fontId="16" type="noConversion"/>
  <hyperlinks>
    <hyperlink ref="E1" location="START!A1" display="Main Menu"/>
  </hyperlinks>
  <pageMargins left="0.78749999999999998" right="0.78749999999999998" top="1.0527777777777778" bottom="1.0527777777777778" header="0.78749999999999998" footer="0.78749999999999998"/>
  <pageSetup paperSize="9" firstPageNumber="0" orientation="landscape" r:id="rId1"/>
  <headerFooter alignWithMargins="0">
    <oddHeader>&amp;L&amp;A&amp;CConfidential&amp;RFinal</oddHead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H87"/>
  <sheetViews>
    <sheetView tabSelected="1" view="pageBreakPreview" zoomScale="80" zoomScaleNormal="100" zoomScaleSheetLayoutView="80" workbookViewId="0">
      <selection activeCell="H20" sqref="H20"/>
    </sheetView>
  </sheetViews>
  <sheetFormatPr defaultColWidth="9.109375" defaultRowHeight="13.2" x14ac:dyDescent="0.25"/>
  <cols>
    <col min="1" max="3" width="9.109375" style="68"/>
    <col min="4" max="4" width="52.33203125" style="68" customWidth="1"/>
    <col min="5" max="5" width="9.109375" style="68"/>
    <col min="6" max="6" width="14.88671875" style="68" customWidth="1"/>
    <col min="7" max="7" width="9.109375" style="68"/>
    <col min="8" max="8" width="14.88671875" style="68" customWidth="1"/>
    <col min="9" max="16384" width="9.109375" style="68"/>
  </cols>
  <sheetData>
    <row r="1" spans="1:8" ht="17.399999999999999" x14ac:dyDescent="0.25">
      <c r="A1" s="67"/>
      <c r="B1" s="228" t="s">
        <v>240</v>
      </c>
      <c r="C1" s="229"/>
      <c r="D1" s="229"/>
      <c r="E1" s="230" t="s">
        <v>53</v>
      </c>
      <c r="F1" s="230"/>
      <c r="G1" s="230"/>
      <c r="H1" s="230"/>
    </row>
    <row r="2" spans="1:8" x14ac:dyDescent="0.25">
      <c r="A2" s="69"/>
      <c r="B2" s="70"/>
      <c r="C2" s="71"/>
      <c r="D2" s="71"/>
      <c r="E2" s="71"/>
      <c r="F2" s="70"/>
      <c r="G2" s="70"/>
      <c r="H2" s="72"/>
    </row>
    <row r="3" spans="1:8" ht="37.799999999999997" x14ac:dyDescent="0.25">
      <c r="A3" s="72"/>
      <c r="B3" s="225" t="s">
        <v>241</v>
      </c>
      <c r="C3" s="225"/>
      <c r="D3" s="73" t="s">
        <v>54</v>
      </c>
      <c r="E3" s="74"/>
      <c r="F3" s="70"/>
      <c r="G3" s="70"/>
      <c r="H3" s="75" t="s">
        <v>242</v>
      </c>
    </row>
    <row r="4" spans="1:8" x14ac:dyDescent="0.25">
      <c r="A4" s="72"/>
      <c r="B4" s="70"/>
      <c r="C4" s="76"/>
      <c r="D4" s="70"/>
      <c r="E4" s="74"/>
      <c r="F4" s="64" t="s">
        <v>243</v>
      </c>
      <c r="G4" s="70"/>
      <c r="H4" s="64" t="s">
        <v>243</v>
      </c>
    </row>
    <row r="5" spans="1:8" x14ac:dyDescent="0.25">
      <c r="A5" s="72"/>
      <c r="B5" s="72"/>
      <c r="C5" s="77"/>
      <c r="D5" s="78"/>
      <c r="E5" s="74"/>
      <c r="F5" s="79" t="s">
        <v>244</v>
      </c>
      <c r="G5" s="70"/>
      <c r="H5" s="80" t="s">
        <v>245</v>
      </c>
    </row>
    <row r="6" spans="1:8" ht="13.8" thickBot="1" x14ac:dyDescent="0.3">
      <c r="A6" s="81" t="s">
        <v>246</v>
      </c>
      <c r="B6" s="231" t="s">
        <v>247</v>
      </c>
      <c r="C6" s="231"/>
      <c r="D6" s="231"/>
      <c r="E6" s="74"/>
      <c r="F6" s="82"/>
      <c r="G6" s="70"/>
      <c r="H6" s="83"/>
    </row>
    <row r="7" spans="1:8" ht="40.5" customHeight="1" thickBot="1" x14ac:dyDescent="0.3">
      <c r="A7" s="232" t="s">
        <v>248</v>
      </c>
      <c r="B7" s="233"/>
      <c r="C7" s="233"/>
      <c r="D7" s="234"/>
      <c r="E7" s="84"/>
      <c r="F7" s="85"/>
      <c r="G7" s="84"/>
      <c r="H7" s="86"/>
    </row>
    <row r="8" spans="1:8" x14ac:dyDescent="0.25">
      <c r="A8" s="87"/>
      <c r="B8" s="88">
        <v>1</v>
      </c>
      <c r="C8" s="235" t="s">
        <v>249</v>
      </c>
      <c r="D8" s="236"/>
      <c r="E8" s="89"/>
      <c r="F8" s="90"/>
      <c r="G8" s="89"/>
      <c r="H8" s="91"/>
    </row>
    <row r="9" spans="1:8" x14ac:dyDescent="0.25">
      <c r="A9" s="92"/>
      <c r="B9" s="93" t="s">
        <v>251</v>
      </c>
      <c r="C9" s="237" t="s">
        <v>252</v>
      </c>
      <c r="D9" s="238"/>
      <c r="E9" s="94"/>
      <c r="F9" s="95" t="str">
        <f>+'Strategy&amp;Policies'!T15</f>
        <v>Open</v>
      </c>
      <c r="G9" s="94"/>
      <c r="H9" s="201">
        <f>+'Strategy&amp;Policies'!S15</f>
        <v>5</v>
      </c>
    </row>
    <row r="10" spans="1:8" x14ac:dyDescent="0.25">
      <c r="A10" s="92"/>
      <c r="B10" s="93" t="s">
        <v>154</v>
      </c>
      <c r="C10" s="237" t="s">
        <v>158</v>
      </c>
      <c r="D10" s="238"/>
      <c r="E10" s="94"/>
      <c r="F10" s="95" t="str">
        <f>+'Strategy&amp;Policies'!T16</f>
        <v>Open</v>
      </c>
      <c r="G10" s="94"/>
      <c r="H10" s="201">
        <f>+'Strategy&amp;Policies'!S16</f>
        <v>5</v>
      </c>
    </row>
    <row r="11" spans="1:8" x14ac:dyDescent="0.25">
      <c r="A11" s="87"/>
      <c r="B11" s="88">
        <v>2</v>
      </c>
      <c r="C11" s="235" t="s">
        <v>253</v>
      </c>
      <c r="D11" s="236"/>
      <c r="E11" s="89"/>
      <c r="F11" s="95"/>
      <c r="G11" s="89"/>
      <c r="H11" s="202"/>
    </row>
    <row r="12" spans="1:8" x14ac:dyDescent="0.25">
      <c r="A12" s="92"/>
      <c r="B12" s="93" t="s">
        <v>254</v>
      </c>
      <c r="C12" s="239" t="s">
        <v>255</v>
      </c>
      <c r="D12" s="240"/>
      <c r="E12" s="94"/>
      <c r="F12" s="95" t="str">
        <f>+'Strategy&amp;Policies'!T18</f>
        <v>Open</v>
      </c>
      <c r="G12" s="94"/>
      <c r="H12" s="201">
        <f>+'Strategy&amp;Policies'!S18</f>
        <v>5</v>
      </c>
    </row>
    <row r="13" spans="1:8" x14ac:dyDescent="0.25">
      <c r="A13" s="92"/>
      <c r="B13" s="93" t="s">
        <v>256</v>
      </c>
      <c r="C13" s="239" t="s">
        <v>257</v>
      </c>
      <c r="D13" s="240"/>
      <c r="E13" s="94"/>
      <c r="F13" s="95" t="str">
        <f>+'Strategy&amp;Policies'!T19</f>
        <v>Open</v>
      </c>
      <c r="G13" s="94"/>
      <c r="H13" s="201">
        <f>+'Strategy&amp;Policies'!S19</f>
        <v>5</v>
      </c>
    </row>
    <row r="14" spans="1:8" x14ac:dyDescent="0.25">
      <c r="A14" s="87"/>
      <c r="B14" s="88">
        <v>3</v>
      </c>
      <c r="C14" s="235" t="s">
        <v>258</v>
      </c>
      <c r="D14" s="236"/>
      <c r="E14" s="89"/>
      <c r="F14" s="95"/>
      <c r="G14" s="89"/>
      <c r="H14" s="202"/>
    </row>
    <row r="15" spans="1:8" x14ac:dyDescent="0.25">
      <c r="A15" s="92"/>
      <c r="B15" s="93" t="s">
        <v>259</v>
      </c>
      <c r="C15" s="237" t="s">
        <v>60</v>
      </c>
      <c r="D15" s="238"/>
      <c r="E15" s="94"/>
      <c r="F15" s="95" t="str">
        <f>+'Strategy&amp;Policies'!T21</f>
        <v>Open</v>
      </c>
      <c r="G15" s="94"/>
      <c r="H15" s="201">
        <f>+'Strategy&amp;Policies'!S21</f>
        <v>5</v>
      </c>
    </row>
    <row r="16" spans="1:8" x14ac:dyDescent="0.25">
      <c r="A16" s="92"/>
      <c r="B16" s="93" t="s">
        <v>260</v>
      </c>
      <c r="C16" s="237" t="s">
        <v>59</v>
      </c>
      <c r="D16" s="238"/>
      <c r="E16" s="94"/>
      <c r="F16" s="95" t="str">
        <f>+'Strategy&amp;Policies'!T22</f>
        <v>Open</v>
      </c>
      <c r="G16" s="94"/>
      <c r="H16" s="201">
        <f>+'Strategy&amp;Policies'!S22</f>
        <v>5</v>
      </c>
    </row>
    <row r="17" spans="1:8" x14ac:dyDescent="0.25">
      <c r="A17" s="87"/>
      <c r="B17" s="88">
        <v>4</v>
      </c>
      <c r="C17" s="235" t="s">
        <v>263</v>
      </c>
      <c r="D17" s="236"/>
      <c r="E17" s="89"/>
      <c r="F17" s="95"/>
      <c r="G17" s="89"/>
      <c r="H17" s="202"/>
    </row>
    <row r="18" spans="1:8" x14ac:dyDescent="0.25">
      <c r="A18" s="92" t="s">
        <v>479</v>
      </c>
      <c r="B18" s="93" t="s">
        <v>261</v>
      </c>
      <c r="C18" s="237" t="s">
        <v>265</v>
      </c>
      <c r="D18" s="238"/>
      <c r="E18" s="94"/>
      <c r="F18" s="95" t="str">
        <f>+'Strategy&amp;Policies'!T24</f>
        <v>Open</v>
      </c>
      <c r="G18" s="94"/>
      <c r="H18" s="201">
        <f>'Strategy&amp;Policies'!S24</f>
        <v>5</v>
      </c>
    </row>
    <row r="19" spans="1:8" x14ac:dyDescent="0.25">
      <c r="A19" s="92" t="s">
        <v>479</v>
      </c>
      <c r="B19" s="93" t="s">
        <v>262</v>
      </c>
      <c r="C19" s="237" t="s">
        <v>267</v>
      </c>
      <c r="D19" s="238"/>
      <c r="E19" s="94"/>
      <c r="F19" s="95" t="str">
        <f>+'Strategy&amp;Policies'!T25</f>
        <v>Open</v>
      </c>
      <c r="G19" s="94"/>
      <c r="H19" s="201">
        <f>'Strategy&amp;Policies'!S25</f>
        <v>5</v>
      </c>
    </row>
    <row r="20" spans="1:8" ht="13.8" thickBot="1" x14ac:dyDescent="0.3">
      <c r="A20" s="92" t="s">
        <v>479</v>
      </c>
      <c r="B20" s="93" t="s">
        <v>382</v>
      </c>
      <c r="C20" s="237" t="s">
        <v>268</v>
      </c>
      <c r="D20" s="238"/>
      <c r="E20" s="94"/>
      <c r="F20" s="95" t="str">
        <f>+'Strategy&amp;Policies'!T26</f>
        <v>Open</v>
      </c>
      <c r="G20" s="94"/>
      <c r="H20" s="201">
        <f>'Strategy&amp;Policies'!S26</f>
        <v>5</v>
      </c>
    </row>
    <row r="21" spans="1:8" ht="30" customHeight="1" thickBot="1" x14ac:dyDescent="0.3">
      <c r="A21" s="241" t="s">
        <v>269</v>
      </c>
      <c r="B21" s="242"/>
      <c r="C21" s="242"/>
      <c r="D21" s="243"/>
      <c r="E21" s="84"/>
      <c r="F21" s="85"/>
      <c r="G21" s="84"/>
      <c r="H21" s="203"/>
    </row>
    <row r="22" spans="1:8" x14ac:dyDescent="0.25">
      <c r="A22" s="87"/>
      <c r="B22" s="88">
        <v>5</v>
      </c>
      <c r="C22" s="235" t="s">
        <v>128</v>
      </c>
      <c r="D22" s="236"/>
      <c r="E22" s="89"/>
      <c r="F22" s="95"/>
      <c r="G22" s="89"/>
      <c r="H22" s="202"/>
    </row>
    <row r="23" spans="1:8" x14ac:dyDescent="0.25">
      <c r="A23" s="96"/>
      <c r="B23" s="93" t="s">
        <v>264</v>
      </c>
      <c r="C23" s="237" t="s">
        <v>272</v>
      </c>
      <c r="D23" s="238"/>
      <c r="E23" s="94"/>
      <c r="F23" s="97" t="str">
        <f>+Organization!T15</f>
        <v>Open</v>
      </c>
      <c r="G23" s="94"/>
      <c r="H23" s="204">
        <f>+Organization!S15</f>
        <v>5</v>
      </c>
    </row>
    <row r="24" spans="1:8" ht="13.8" thickBot="1" x14ac:dyDescent="0.3">
      <c r="A24" s="96"/>
      <c r="B24" s="93" t="s">
        <v>266</v>
      </c>
      <c r="C24" s="237" t="s">
        <v>275</v>
      </c>
      <c r="D24" s="238"/>
      <c r="E24" s="84"/>
      <c r="F24" s="98" t="str">
        <f>+Organization!T16</f>
        <v>Open</v>
      </c>
      <c r="G24" s="94"/>
      <c r="H24" s="205">
        <f>+Organization!S16</f>
        <v>5</v>
      </c>
    </row>
    <row r="25" spans="1:8" x14ac:dyDescent="0.25">
      <c r="A25" s="87"/>
      <c r="B25" s="88">
        <v>6</v>
      </c>
      <c r="C25" s="235" t="s">
        <v>273</v>
      </c>
      <c r="D25" s="236"/>
      <c r="E25" s="89"/>
      <c r="F25" s="95"/>
      <c r="G25" s="89"/>
      <c r="H25" s="202"/>
    </row>
    <row r="26" spans="1:8" x14ac:dyDescent="0.25">
      <c r="A26" s="96"/>
      <c r="B26" s="93" t="s">
        <v>271</v>
      </c>
      <c r="C26" s="237" t="s">
        <v>273</v>
      </c>
      <c r="D26" s="238"/>
      <c r="E26" s="94"/>
      <c r="F26" s="95" t="str">
        <f>+Organization!T18</f>
        <v>Open</v>
      </c>
      <c r="G26" s="94"/>
      <c r="H26" s="206">
        <f>+Organization!S18</f>
        <v>5</v>
      </c>
    </row>
    <row r="27" spans="1:8" x14ac:dyDescent="0.25">
      <c r="A27" s="87"/>
      <c r="B27" s="88">
        <v>7</v>
      </c>
      <c r="C27" s="235" t="s">
        <v>139</v>
      </c>
      <c r="D27" s="236"/>
      <c r="E27" s="89"/>
      <c r="F27" s="95"/>
      <c r="G27" s="89"/>
      <c r="H27" s="202"/>
    </row>
    <row r="28" spans="1:8" ht="13.8" thickBot="1" x14ac:dyDescent="0.3">
      <c r="A28" s="96" t="s">
        <v>479</v>
      </c>
      <c r="B28" s="93" t="s">
        <v>279</v>
      </c>
      <c r="C28" s="237" t="s">
        <v>274</v>
      </c>
      <c r="D28" s="238"/>
      <c r="E28" s="94"/>
      <c r="F28" s="95" t="str">
        <f>+Organization!T20</f>
        <v>Open</v>
      </c>
      <c r="G28" s="94"/>
      <c r="H28" s="206">
        <f>+Organization!S20</f>
        <v>5</v>
      </c>
    </row>
    <row r="29" spans="1:8" ht="51" customHeight="1" thickBot="1" x14ac:dyDescent="0.3">
      <c r="A29" s="241" t="s">
        <v>276</v>
      </c>
      <c r="B29" s="242"/>
      <c r="C29" s="242"/>
      <c r="D29" s="243"/>
      <c r="E29" s="84"/>
      <c r="F29" s="85"/>
      <c r="G29" s="84"/>
      <c r="H29" s="203"/>
    </row>
    <row r="30" spans="1:8" x14ac:dyDescent="0.25">
      <c r="A30" s="96"/>
      <c r="B30" s="99">
        <v>8</v>
      </c>
      <c r="C30" s="244" t="s">
        <v>277</v>
      </c>
      <c r="D30" s="245"/>
      <c r="E30" s="89"/>
      <c r="F30" s="97"/>
      <c r="G30" s="89"/>
      <c r="H30" s="203"/>
    </row>
    <row r="31" spans="1:8" x14ac:dyDescent="0.25">
      <c r="A31" s="96"/>
      <c r="B31" s="93" t="s">
        <v>285</v>
      </c>
      <c r="C31" s="237" t="s">
        <v>280</v>
      </c>
      <c r="D31" s="238"/>
      <c r="E31" s="94"/>
      <c r="F31" s="95" t="str">
        <f>+People!T15</f>
        <v>Open</v>
      </c>
      <c r="G31" s="94"/>
      <c r="H31" s="201">
        <f>+People!S15</f>
        <v>5</v>
      </c>
    </row>
    <row r="32" spans="1:8" x14ac:dyDescent="0.25">
      <c r="A32" s="96"/>
      <c r="B32" s="93" t="s">
        <v>287</v>
      </c>
      <c r="C32" s="237" t="s">
        <v>281</v>
      </c>
      <c r="D32" s="238"/>
      <c r="E32" s="94"/>
      <c r="F32" s="95" t="str">
        <f>+People!T16</f>
        <v>Open</v>
      </c>
      <c r="G32" s="94"/>
      <c r="H32" s="201">
        <f>+People!S16</f>
        <v>5</v>
      </c>
    </row>
    <row r="33" spans="1:8" x14ac:dyDescent="0.25">
      <c r="A33" s="96"/>
      <c r="B33" s="93" t="s">
        <v>390</v>
      </c>
      <c r="C33" s="237" t="s">
        <v>282</v>
      </c>
      <c r="D33" s="238"/>
      <c r="E33" s="94"/>
      <c r="F33" s="95" t="str">
        <f>+People!T17</f>
        <v>Open</v>
      </c>
      <c r="G33" s="94"/>
      <c r="H33" s="201">
        <f>+People!S17</f>
        <v>5</v>
      </c>
    </row>
    <row r="34" spans="1:8" x14ac:dyDescent="0.25">
      <c r="A34" s="96"/>
      <c r="B34" s="93" t="s">
        <v>391</v>
      </c>
      <c r="C34" s="237" t="s">
        <v>283</v>
      </c>
      <c r="D34" s="238"/>
      <c r="E34" s="94"/>
      <c r="F34" s="95" t="str">
        <f>+People!T18</f>
        <v>Open</v>
      </c>
      <c r="G34" s="94"/>
      <c r="H34" s="201">
        <f>+People!S18</f>
        <v>5</v>
      </c>
    </row>
    <row r="35" spans="1:8" x14ac:dyDescent="0.25">
      <c r="A35" s="96"/>
      <c r="B35" s="93" t="s">
        <v>392</v>
      </c>
      <c r="C35" s="237" t="s">
        <v>284</v>
      </c>
      <c r="D35" s="238"/>
      <c r="E35" s="94"/>
      <c r="F35" s="95" t="str">
        <f>+People!T19</f>
        <v>Open</v>
      </c>
      <c r="G35" s="94"/>
      <c r="H35" s="201">
        <f>+People!S19</f>
        <v>5</v>
      </c>
    </row>
    <row r="36" spans="1:8" x14ac:dyDescent="0.25">
      <c r="A36" s="96"/>
      <c r="B36" s="99">
        <v>9</v>
      </c>
      <c r="C36" s="244" t="s">
        <v>141</v>
      </c>
      <c r="D36" s="245"/>
      <c r="E36" s="89"/>
      <c r="F36" s="95"/>
      <c r="G36" s="89"/>
      <c r="H36" s="202"/>
    </row>
    <row r="37" spans="1:8" x14ac:dyDescent="0.25">
      <c r="A37" s="96"/>
      <c r="B37" s="93" t="s">
        <v>291</v>
      </c>
      <c r="C37" s="237" t="s">
        <v>286</v>
      </c>
      <c r="D37" s="238"/>
      <c r="E37" s="94"/>
      <c r="F37" s="95" t="str">
        <f>+People!T21</f>
        <v>Open</v>
      </c>
      <c r="G37" s="94"/>
      <c r="H37" s="201">
        <f>+People!S21</f>
        <v>5</v>
      </c>
    </row>
    <row r="38" spans="1:8" ht="13.8" thickBot="1" x14ac:dyDescent="0.3">
      <c r="A38" s="102"/>
      <c r="B38" s="93" t="s">
        <v>293</v>
      </c>
      <c r="C38" s="237" t="s">
        <v>288</v>
      </c>
      <c r="D38" s="238"/>
      <c r="E38" s="94"/>
      <c r="F38" s="103" t="str">
        <f>+People!T22</f>
        <v>Open</v>
      </c>
      <c r="G38" s="94"/>
      <c r="H38" s="207">
        <f>+People!S22</f>
        <v>5</v>
      </c>
    </row>
    <row r="39" spans="1:8" ht="66.75" customHeight="1" thickBot="1" x14ac:dyDescent="0.3">
      <c r="A39" s="232" t="s">
        <v>129</v>
      </c>
      <c r="B39" s="233"/>
      <c r="C39" s="233"/>
      <c r="D39" s="234"/>
      <c r="E39" s="84"/>
      <c r="F39" s="85"/>
      <c r="G39" s="84"/>
      <c r="H39" s="203"/>
    </row>
    <row r="40" spans="1:8" x14ac:dyDescent="0.25">
      <c r="A40" s="96"/>
      <c r="B40" s="88">
        <v>10</v>
      </c>
      <c r="C40" s="244" t="s">
        <v>289</v>
      </c>
      <c r="D40" s="245"/>
      <c r="E40" s="89"/>
      <c r="F40" s="97"/>
      <c r="G40" s="89"/>
      <c r="H40" s="203"/>
    </row>
    <row r="41" spans="1:8" x14ac:dyDescent="0.25">
      <c r="A41" s="96" t="s">
        <v>479</v>
      </c>
      <c r="B41" s="93" t="s">
        <v>299</v>
      </c>
      <c r="C41" s="237" t="s">
        <v>292</v>
      </c>
      <c r="D41" s="238"/>
      <c r="E41" s="94"/>
      <c r="F41" s="95" t="str">
        <f>+Processes!T16</f>
        <v>Open</v>
      </c>
      <c r="G41" s="94"/>
      <c r="H41" s="201">
        <f>+Processes!S16</f>
        <v>5</v>
      </c>
    </row>
    <row r="42" spans="1:8" x14ac:dyDescent="0.25">
      <c r="A42" s="96" t="s">
        <v>479</v>
      </c>
      <c r="B42" s="93" t="s">
        <v>300</v>
      </c>
      <c r="C42" s="237" t="s">
        <v>294</v>
      </c>
      <c r="D42" s="238"/>
      <c r="E42" s="94"/>
      <c r="F42" s="95" t="str">
        <f>+Processes!T17</f>
        <v>Open</v>
      </c>
      <c r="G42" s="94"/>
      <c r="H42" s="201">
        <f>+Processes!S17</f>
        <v>5</v>
      </c>
    </row>
    <row r="43" spans="1:8" x14ac:dyDescent="0.25">
      <c r="A43" s="96" t="s">
        <v>479</v>
      </c>
      <c r="B43" s="93" t="s">
        <v>302</v>
      </c>
      <c r="C43" s="237" t="s">
        <v>295</v>
      </c>
      <c r="D43" s="238"/>
      <c r="E43" s="94"/>
      <c r="F43" s="95" t="str">
        <f>+Processes!T18</f>
        <v>Open</v>
      </c>
      <c r="G43" s="94"/>
      <c r="H43" s="201">
        <f>+Processes!S18</f>
        <v>5</v>
      </c>
    </row>
    <row r="44" spans="1:8" x14ac:dyDescent="0.25">
      <c r="A44" s="96" t="s">
        <v>479</v>
      </c>
      <c r="B44" s="93" t="s">
        <v>383</v>
      </c>
      <c r="C44" s="237" t="s">
        <v>296</v>
      </c>
      <c r="D44" s="238"/>
      <c r="E44" s="94"/>
      <c r="F44" s="95" t="str">
        <f>+Processes!T19</f>
        <v>Open</v>
      </c>
      <c r="G44" s="94"/>
      <c r="H44" s="201">
        <f>+Processes!S19</f>
        <v>5</v>
      </c>
    </row>
    <row r="45" spans="1:8" x14ac:dyDescent="0.25">
      <c r="A45" s="96" t="s">
        <v>479</v>
      </c>
      <c r="B45" s="93" t="s">
        <v>146</v>
      </c>
      <c r="C45" s="237" t="s">
        <v>297</v>
      </c>
      <c r="D45" s="238"/>
      <c r="E45" s="94"/>
      <c r="F45" s="95" t="str">
        <f>+Processes!T20</f>
        <v>Open</v>
      </c>
      <c r="G45" s="94"/>
      <c r="H45" s="201">
        <f>+Processes!S20</f>
        <v>5</v>
      </c>
    </row>
    <row r="46" spans="1:8" x14ac:dyDescent="0.25">
      <c r="A46" s="96"/>
      <c r="B46" s="99">
        <v>11</v>
      </c>
      <c r="C46" s="244" t="s">
        <v>298</v>
      </c>
      <c r="D46" s="245"/>
      <c r="E46" s="89"/>
      <c r="F46" s="95"/>
      <c r="G46" s="89"/>
      <c r="H46" s="202"/>
    </row>
    <row r="47" spans="1:8" x14ac:dyDescent="0.25">
      <c r="A47" s="96"/>
      <c r="B47" s="93" t="s">
        <v>304</v>
      </c>
      <c r="C47" s="237" t="s">
        <v>55</v>
      </c>
      <c r="D47" s="238"/>
      <c r="E47" s="94"/>
      <c r="F47" s="95" t="str">
        <f>+Processes!T22</f>
        <v>Open</v>
      </c>
      <c r="G47" s="94"/>
      <c r="H47" s="201">
        <f>+Processes!S22</f>
        <v>5</v>
      </c>
    </row>
    <row r="48" spans="1:8" x14ac:dyDescent="0.25">
      <c r="A48" s="96"/>
      <c r="B48" s="93" t="s">
        <v>316</v>
      </c>
      <c r="C48" s="237" t="s">
        <v>301</v>
      </c>
      <c r="D48" s="238"/>
      <c r="E48" s="94"/>
      <c r="F48" s="95" t="str">
        <f>+Processes!T23</f>
        <v>Open</v>
      </c>
      <c r="G48" s="94"/>
      <c r="H48" s="201">
        <f>+Processes!S23</f>
        <v>5</v>
      </c>
    </row>
    <row r="49" spans="1:8" x14ac:dyDescent="0.25">
      <c r="A49" s="92"/>
      <c r="B49" s="93" t="s">
        <v>318</v>
      </c>
      <c r="C49" s="237" t="s">
        <v>364</v>
      </c>
      <c r="D49" s="238"/>
      <c r="E49" s="94"/>
      <c r="F49" s="97" t="str">
        <f>+Processes!T24</f>
        <v>Open</v>
      </c>
      <c r="G49" s="94"/>
      <c r="H49" s="208">
        <f>+Processes!S24</f>
        <v>5</v>
      </c>
    </row>
    <row r="50" spans="1:8" x14ac:dyDescent="0.25">
      <c r="A50" s="96"/>
      <c r="B50" s="93" t="s">
        <v>56</v>
      </c>
      <c r="C50" s="237" t="s">
        <v>317</v>
      </c>
      <c r="D50" s="238"/>
      <c r="E50" s="94"/>
      <c r="F50" s="95" t="str">
        <f>+Processes!T25</f>
        <v>Open</v>
      </c>
      <c r="G50" s="94"/>
      <c r="H50" s="201">
        <f>+Processes!S25</f>
        <v>5</v>
      </c>
    </row>
    <row r="51" spans="1:8" x14ac:dyDescent="0.25">
      <c r="A51" s="96"/>
      <c r="B51" s="99">
        <v>12</v>
      </c>
      <c r="C51" s="244" t="s">
        <v>303</v>
      </c>
      <c r="D51" s="245"/>
      <c r="E51" s="89"/>
      <c r="F51" s="95"/>
      <c r="G51" s="89"/>
      <c r="H51" s="202"/>
    </row>
    <row r="52" spans="1:8" x14ac:dyDescent="0.25">
      <c r="A52" s="96"/>
      <c r="B52" s="93" t="s">
        <v>320</v>
      </c>
      <c r="C52" s="237" t="s">
        <v>315</v>
      </c>
      <c r="D52" s="238"/>
      <c r="E52" s="94"/>
      <c r="F52" s="95" t="str">
        <f>+Processes!T27</f>
        <v>Open</v>
      </c>
      <c r="G52" s="94"/>
      <c r="H52" s="201">
        <f>+Processes!S27</f>
        <v>5</v>
      </c>
    </row>
    <row r="53" spans="1:8" x14ac:dyDescent="0.25">
      <c r="A53" s="96"/>
      <c r="B53" s="93" t="s">
        <v>322</v>
      </c>
      <c r="C53" s="237" t="s">
        <v>57</v>
      </c>
      <c r="D53" s="238"/>
      <c r="E53" s="94"/>
      <c r="F53" s="95" t="str">
        <f>+Processes!T28</f>
        <v>Open</v>
      </c>
      <c r="G53" s="94"/>
      <c r="H53" s="201">
        <f>+Processes!S28</f>
        <v>5</v>
      </c>
    </row>
    <row r="54" spans="1:8" x14ac:dyDescent="0.25">
      <c r="A54" s="96"/>
      <c r="B54" s="93" t="s">
        <v>393</v>
      </c>
      <c r="C54" s="237" t="s">
        <v>319</v>
      </c>
      <c r="D54" s="238"/>
      <c r="E54" s="94"/>
      <c r="F54" s="95" t="str">
        <f>+Processes!T29</f>
        <v>Open</v>
      </c>
      <c r="G54" s="94"/>
      <c r="H54" s="201">
        <f>+Processes!S29</f>
        <v>5</v>
      </c>
    </row>
    <row r="55" spans="1:8" x14ac:dyDescent="0.25">
      <c r="A55" s="96"/>
      <c r="B55" s="99">
        <v>13</v>
      </c>
      <c r="C55" s="244" t="s">
        <v>400</v>
      </c>
      <c r="D55" s="245"/>
      <c r="E55" s="89"/>
      <c r="F55" s="95"/>
      <c r="G55" s="89"/>
      <c r="H55" s="202"/>
    </row>
    <row r="56" spans="1:8" x14ac:dyDescent="0.25">
      <c r="A56" s="96"/>
      <c r="B56" s="93" t="s">
        <v>324</v>
      </c>
      <c r="C56" s="237" t="s">
        <v>321</v>
      </c>
      <c r="D56" s="238"/>
      <c r="E56" s="94"/>
      <c r="F56" s="95" t="str">
        <f>+Processes!T31</f>
        <v>Open</v>
      </c>
      <c r="G56" s="94"/>
      <c r="H56" s="201">
        <f>+Processes!S31</f>
        <v>5</v>
      </c>
    </row>
    <row r="57" spans="1:8" x14ac:dyDescent="0.25">
      <c r="A57" s="96"/>
      <c r="B57" s="93" t="s">
        <v>384</v>
      </c>
      <c r="C57" s="237" t="s">
        <v>323</v>
      </c>
      <c r="D57" s="238"/>
      <c r="E57" s="94"/>
      <c r="F57" s="95" t="str">
        <f>+Processes!T32</f>
        <v>Open</v>
      </c>
      <c r="G57" s="94"/>
      <c r="H57" s="201">
        <f>+Processes!S32</f>
        <v>5</v>
      </c>
    </row>
    <row r="58" spans="1:8" x14ac:dyDescent="0.25">
      <c r="A58" s="96"/>
      <c r="B58" s="99">
        <v>14</v>
      </c>
      <c r="C58" s="100" t="s">
        <v>148</v>
      </c>
      <c r="D58" s="101"/>
      <c r="E58" s="89"/>
      <c r="F58" s="95"/>
      <c r="G58" s="89"/>
      <c r="H58" s="202"/>
    </row>
    <row r="59" spans="1:8" x14ac:dyDescent="0.25">
      <c r="A59" s="96" t="s">
        <v>479</v>
      </c>
      <c r="B59" s="93" t="s">
        <v>327</v>
      </c>
      <c r="C59" s="237" t="s">
        <v>130</v>
      </c>
      <c r="D59" s="238"/>
      <c r="E59" s="94"/>
      <c r="F59" s="95" t="str">
        <f>+Processes!T34</f>
        <v>Open</v>
      </c>
      <c r="G59" s="94"/>
      <c r="H59" s="201">
        <f>+Processes!S34</f>
        <v>5</v>
      </c>
    </row>
    <row r="60" spans="1:8" x14ac:dyDescent="0.25">
      <c r="A60" s="96" t="s">
        <v>479</v>
      </c>
      <c r="B60" s="93" t="s">
        <v>329</v>
      </c>
      <c r="C60" s="237" t="s">
        <v>325</v>
      </c>
      <c r="D60" s="238"/>
      <c r="E60" s="94"/>
      <c r="F60" s="95" t="str">
        <f>+Processes!T35</f>
        <v>Open</v>
      </c>
      <c r="G60" s="94"/>
      <c r="H60" s="201">
        <f>+Processes!S35</f>
        <v>5</v>
      </c>
    </row>
    <row r="61" spans="1:8" x14ac:dyDescent="0.25">
      <c r="A61" s="96"/>
      <c r="B61" s="99">
        <v>15</v>
      </c>
      <c r="C61" s="244" t="s">
        <v>326</v>
      </c>
      <c r="D61" s="245"/>
      <c r="E61" s="89"/>
      <c r="F61" s="95"/>
      <c r="G61" s="89"/>
      <c r="H61" s="202"/>
    </row>
    <row r="62" spans="1:8" x14ac:dyDescent="0.25">
      <c r="A62" s="96"/>
      <c r="B62" s="93" t="s">
        <v>331</v>
      </c>
      <c r="C62" s="237" t="s">
        <v>328</v>
      </c>
      <c r="D62" s="238"/>
      <c r="E62" s="94"/>
      <c r="F62" s="95" t="str">
        <f>+Processes!T37</f>
        <v>Open</v>
      </c>
      <c r="G62" s="94"/>
      <c r="H62" s="201">
        <f>+Processes!S37</f>
        <v>5</v>
      </c>
    </row>
    <row r="63" spans="1:8" x14ac:dyDescent="0.25">
      <c r="A63" s="96"/>
      <c r="B63" s="93" t="s">
        <v>181</v>
      </c>
      <c r="C63" s="237" t="s">
        <v>330</v>
      </c>
      <c r="D63" s="238"/>
      <c r="E63" s="94"/>
      <c r="F63" s="95" t="str">
        <f>+Processes!T38</f>
        <v>Open</v>
      </c>
      <c r="G63" s="94"/>
      <c r="H63" s="201">
        <f>+Processes!S38</f>
        <v>5</v>
      </c>
    </row>
    <row r="64" spans="1:8" x14ac:dyDescent="0.25">
      <c r="A64" s="96"/>
      <c r="B64" s="99">
        <v>16</v>
      </c>
      <c r="C64" s="244" t="s">
        <v>332</v>
      </c>
      <c r="D64" s="245"/>
      <c r="E64" s="89"/>
      <c r="F64" s="95"/>
      <c r="G64" s="89"/>
      <c r="H64" s="202"/>
    </row>
    <row r="65" spans="1:8" x14ac:dyDescent="0.25">
      <c r="A65" s="96" t="s">
        <v>479</v>
      </c>
      <c r="B65" s="93" t="s">
        <v>333</v>
      </c>
      <c r="C65" s="237" t="s">
        <v>334</v>
      </c>
      <c r="D65" s="238"/>
      <c r="E65" s="94"/>
      <c r="F65" s="95" t="str">
        <f>+Processes!T40</f>
        <v>Open</v>
      </c>
      <c r="G65" s="94"/>
      <c r="H65" s="201">
        <f>+Processes!S40</f>
        <v>5</v>
      </c>
    </row>
    <row r="66" spans="1:8" x14ac:dyDescent="0.25">
      <c r="A66" s="96" t="s">
        <v>479</v>
      </c>
      <c r="B66" s="93" t="s">
        <v>335</v>
      </c>
      <c r="C66" s="237" t="s">
        <v>337</v>
      </c>
      <c r="D66" s="238"/>
      <c r="E66" s="94"/>
      <c r="F66" s="95" t="str">
        <f>+Processes!T41</f>
        <v>Open</v>
      </c>
      <c r="G66" s="94"/>
      <c r="H66" s="201">
        <f>+Processes!S41</f>
        <v>5</v>
      </c>
    </row>
    <row r="67" spans="1:8" x14ac:dyDescent="0.25">
      <c r="A67" s="96" t="s">
        <v>479</v>
      </c>
      <c r="B67" s="93" t="s">
        <v>336</v>
      </c>
      <c r="C67" s="237" t="s">
        <v>340</v>
      </c>
      <c r="D67" s="238"/>
      <c r="E67" s="94"/>
      <c r="F67" s="95" t="str">
        <f>+Processes!T42</f>
        <v>Open</v>
      </c>
      <c r="G67" s="94"/>
      <c r="H67" s="201">
        <f>+Processes!S42</f>
        <v>5</v>
      </c>
    </row>
    <row r="68" spans="1:8" x14ac:dyDescent="0.25">
      <c r="A68" s="96" t="s">
        <v>479</v>
      </c>
      <c r="B68" s="93" t="s">
        <v>338</v>
      </c>
      <c r="C68" s="237" t="s">
        <v>341</v>
      </c>
      <c r="D68" s="238"/>
      <c r="E68" s="94"/>
      <c r="F68" s="95" t="str">
        <f>+Processes!T43</f>
        <v>Open</v>
      </c>
      <c r="G68" s="94"/>
      <c r="H68" s="201">
        <f>+Processes!S43</f>
        <v>5</v>
      </c>
    </row>
    <row r="69" spans="1:8" x14ac:dyDescent="0.25">
      <c r="A69" s="96" t="s">
        <v>479</v>
      </c>
      <c r="B69" s="93" t="s">
        <v>339</v>
      </c>
      <c r="C69" s="237" t="s">
        <v>342</v>
      </c>
      <c r="D69" s="238"/>
      <c r="E69" s="94"/>
      <c r="F69" s="95" t="str">
        <f>+Processes!T44</f>
        <v>Open</v>
      </c>
      <c r="G69" s="94"/>
      <c r="H69" s="201">
        <f>+Processes!S44</f>
        <v>5</v>
      </c>
    </row>
    <row r="70" spans="1:8" x14ac:dyDescent="0.25">
      <c r="A70" s="96"/>
      <c r="B70" s="99">
        <v>17</v>
      </c>
      <c r="C70" s="244" t="s">
        <v>343</v>
      </c>
      <c r="D70" s="245"/>
      <c r="E70" s="89"/>
      <c r="F70" s="95"/>
      <c r="G70" s="89"/>
      <c r="H70" s="202"/>
    </row>
    <row r="71" spans="1:8" x14ac:dyDescent="0.25">
      <c r="A71" s="96" t="s">
        <v>479</v>
      </c>
      <c r="B71" s="93" t="s">
        <v>344</v>
      </c>
      <c r="C71" s="237" t="s">
        <v>345</v>
      </c>
      <c r="D71" s="238"/>
      <c r="E71" s="94"/>
      <c r="F71" s="95" t="str">
        <f>+Processes!T46</f>
        <v>Open</v>
      </c>
      <c r="G71" s="94"/>
      <c r="H71" s="201">
        <f>+Processes!S46</f>
        <v>5</v>
      </c>
    </row>
    <row r="72" spans="1:8" ht="13.8" thickBot="1" x14ac:dyDescent="0.3">
      <c r="A72" s="104" t="s">
        <v>479</v>
      </c>
      <c r="B72" s="93" t="s">
        <v>346</v>
      </c>
      <c r="C72" s="237" t="s">
        <v>343</v>
      </c>
      <c r="D72" s="238"/>
      <c r="E72" s="94"/>
      <c r="F72" s="103" t="str">
        <f>+Processes!T47</f>
        <v>Open</v>
      </c>
      <c r="G72" s="94"/>
      <c r="H72" s="207">
        <f>+Processes!S47</f>
        <v>5</v>
      </c>
    </row>
    <row r="73" spans="1:8" ht="39" customHeight="1" thickBot="1" x14ac:dyDescent="0.3">
      <c r="A73" s="232" t="s">
        <v>347</v>
      </c>
      <c r="B73" s="233"/>
      <c r="C73" s="233"/>
      <c r="D73" s="234"/>
      <c r="E73" s="84"/>
      <c r="F73" s="85"/>
      <c r="G73" s="84"/>
      <c r="H73" s="203"/>
    </row>
    <row r="74" spans="1:8" x14ac:dyDescent="0.25">
      <c r="A74" s="96"/>
      <c r="B74" s="99">
        <v>18</v>
      </c>
      <c r="C74" s="244" t="s">
        <v>150</v>
      </c>
      <c r="D74" s="245"/>
      <c r="E74" s="105"/>
      <c r="F74" s="95"/>
      <c r="G74" s="89"/>
      <c r="H74" s="202"/>
    </row>
    <row r="75" spans="1:8" x14ac:dyDescent="0.25">
      <c r="A75" s="96"/>
      <c r="B75" s="93" t="s">
        <v>349</v>
      </c>
      <c r="C75" s="237" t="s">
        <v>350</v>
      </c>
      <c r="D75" s="238"/>
      <c r="E75" s="94"/>
      <c r="F75" s="97" t="str">
        <f>+Technology!T15</f>
        <v>Open</v>
      </c>
      <c r="G75" s="94"/>
      <c r="H75" s="208">
        <f>+Technology!S15</f>
        <v>5</v>
      </c>
    </row>
    <row r="76" spans="1:8" x14ac:dyDescent="0.25">
      <c r="A76" s="96"/>
      <c r="B76" s="93" t="s">
        <v>351</v>
      </c>
      <c r="C76" s="237" t="s">
        <v>352</v>
      </c>
      <c r="D76" s="238"/>
      <c r="E76" s="94"/>
      <c r="F76" s="95" t="str">
        <f>+Technology!T17</f>
        <v>Open</v>
      </c>
      <c r="G76" s="94"/>
      <c r="H76" s="201">
        <f>+Technology!S17</f>
        <v>5</v>
      </c>
    </row>
    <row r="77" spans="1:8" x14ac:dyDescent="0.25">
      <c r="A77" s="96"/>
      <c r="B77" s="93" t="s">
        <v>353</v>
      </c>
      <c r="C77" s="237" t="s">
        <v>356</v>
      </c>
      <c r="D77" s="238"/>
      <c r="E77" s="94"/>
      <c r="F77" s="95" t="str">
        <f>+Technology!T19</f>
        <v>Open</v>
      </c>
      <c r="G77" s="94"/>
      <c r="H77" s="201">
        <f>+Technology!S19</f>
        <v>5</v>
      </c>
    </row>
    <row r="78" spans="1:8" x14ac:dyDescent="0.25">
      <c r="A78" s="96"/>
      <c r="B78" s="93" t="s">
        <v>355</v>
      </c>
      <c r="C78" s="237" t="s">
        <v>359</v>
      </c>
      <c r="D78" s="238"/>
      <c r="E78" s="94"/>
      <c r="F78" s="95" t="str">
        <f>+Technology!T20</f>
        <v>Open</v>
      </c>
      <c r="G78" s="94"/>
      <c r="H78" s="201">
        <f>+Technology!S20</f>
        <v>5</v>
      </c>
    </row>
    <row r="79" spans="1:8" ht="13.8" thickBot="1" x14ac:dyDescent="0.3">
      <c r="A79" s="96"/>
      <c r="B79" s="93" t="s">
        <v>357</v>
      </c>
      <c r="C79" s="237" t="s">
        <v>360</v>
      </c>
      <c r="D79" s="238"/>
      <c r="E79" s="94"/>
      <c r="F79" s="103" t="str">
        <f>+Technology!T23</f>
        <v>Open</v>
      </c>
      <c r="G79" s="94"/>
      <c r="H79" s="207">
        <f>+Technology!S23</f>
        <v>5</v>
      </c>
    </row>
    <row r="80" spans="1:8" x14ac:dyDescent="0.25">
      <c r="A80" s="96"/>
      <c r="B80" s="99">
        <v>19</v>
      </c>
      <c r="C80" s="244" t="s">
        <v>151</v>
      </c>
      <c r="D80" s="245"/>
      <c r="E80" s="105"/>
      <c r="F80" s="95"/>
      <c r="G80" s="89"/>
      <c r="H80" s="202"/>
    </row>
    <row r="81" spans="1:8" x14ac:dyDescent="0.25">
      <c r="A81" s="96" t="s">
        <v>479</v>
      </c>
      <c r="B81" s="93" t="s">
        <v>363</v>
      </c>
      <c r="C81" s="237" t="s">
        <v>358</v>
      </c>
      <c r="D81" s="238"/>
      <c r="E81" s="94"/>
      <c r="F81" s="95" t="str">
        <f>+Technology!T25</f>
        <v>Open</v>
      </c>
      <c r="G81" s="94"/>
      <c r="H81" s="201">
        <f>+Technology!S25</f>
        <v>5</v>
      </c>
    </row>
    <row r="82" spans="1:8" x14ac:dyDescent="0.25">
      <c r="A82" s="96"/>
      <c r="B82" s="99">
        <v>20</v>
      </c>
      <c r="C82" s="244" t="s">
        <v>152</v>
      </c>
      <c r="D82" s="245"/>
      <c r="E82" s="105"/>
      <c r="F82" s="95"/>
      <c r="G82" s="89"/>
      <c r="H82" s="202"/>
    </row>
    <row r="83" spans="1:8" ht="13.8" thickBot="1" x14ac:dyDescent="0.3">
      <c r="A83" s="96"/>
      <c r="B83" s="93" t="s">
        <v>394</v>
      </c>
      <c r="C83" s="237" t="s">
        <v>354</v>
      </c>
      <c r="D83" s="238"/>
      <c r="E83" s="94"/>
      <c r="F83" s="95" t="str">
        <f>+Technology!T27</f>
        <v>Open</v>
      </c>
      <c r="G83" s="94"/>
      <c r="H83" s="201">
        <f>+Technology!S27</f>
        <v>5</v>
      </c>
    </row>
    <row r="84" spans="1:8" ht="28.5" customHeight="1" thickBot="1" x14ac:dyDescent="0.3">
      <c r="A84" s="250" t="s">
        <v>361</v>
      </c>
      <c r="B84" s="251"/>
      <c r="C84" s="251"/>
      <c r="D84" s="252"/>
      <c r="E84" s="84"/>
      <c r="F84" s="85"/>
      <c r="G84" s="84"/>
      <c r="H84" s="203"/>
    </row>
    <row r="85" spans="1:8" x14ac:dyDescent="0.25">
      <c r="A85" s="106"/>
      <c r="B85" s="107">
        <v>21</v>
      </c>
      <c r="C85" s="246" t="s">
        <v>398</v>
      </c>
      <c r="D85" s="247"/>
      <c r="E85" s="89"/>
      <c r="F85" s="95"/>
      <c r="G85" s="89"/>
      <c r="H85" s="202"/>
    </row>
    <row r="86" spans="1:8" x14ac:dyDescent="0.25">
      <c r="A86" s="92"/>
      <c r="B86" s="93" t="s">
        <v>396</v>
      </c>
      <c r="C86" s="237" t="s">
        <v>365</v>
      </c>
      <c r="D86" s="238"/>
      <c r="E86" s="94"/>
      <c r="F86" s="95" t="str">
        <f>+Facilities!T15</f>
        <v>Open</v>
      </c>
      <c r="G86" s="94"/>
      <c r="H86" s="201">
        <f>+Facilities!S15</f>
        <v>5</v>
      </c>
    </row>
    <row r="87" spans="1:8" ht="13.8" thickBot="1" x14ac:dyDescent="0.3">
      <c r="A87" s="108"/>
      <c r="B87" s="109" t="s">
        <v>397</v>
      </c>
      <c r="C87" s="248" t="s">
        <v>366</v>
      </c>
      <c r="D87" s="249"/>
      <c r="E87" s="94"/>
      <c r="F87" s="95" t="str">
        <f>+Facilities!T16</f>
        <v>Open</v>
      </c>
      <c r="G87" s="94"/>
      <c r="H87" s="207">
        <f>+Facilities!S16</f>
        <v>5</v>
      </c>
    </row>
  </sheetData>
  <sheetProtection algorithmName="SHA-512" hashValue="XrYoLKCq4APS/TA0uIdLUA+vIoGK8rRi/PKZ3p4x1do6dj2jL6ZuUnoYGj+TV/KFFgiOvIW8B/UE0LsjXumMEA==" saltValue="kNd2NcOqrv0H3CbcBrwd+A==" spinCount="100000" sheet="1" objects="1" scenarios="1"/>
  <mergeCells count="84">
    <mergeCell ref="C79:D79"/>
    <mergeCell ref="C80:D80"/>
    <mergeCell ref="C85:D85"/>
    <mergeCell ref="C86:D86"/>
    <mergeCell ref="C87:D87"/>
    <mergeCell ref="C81:D81"/>
    <mergeCell ref="C82:D82"/>
    <mergeCell ref="C83:D83"/>
    <mergeCell ref="A84:D84"/>
    <mergeCell ref="C74:D74"/>
    <mergeCell ref="C75:D75"/>
    <mergeCell ref="C76:D76"/>
    <mergeCell ref="C77:D77"/>
    <mergeCell ref="C78:D78"/>
    <mergeCell ref="C69:D69"/>
    <mergeCell ref="C70:D70"/>
    <mergeCell ref="C71:D71"/>
    <mergeCell ref="C72:D72"/>
    <mergeCell ref="A73:D73"/>
    <mergeCell ref="C64:D64"/>
    <mergeCell ref="C65:D65"/>
    <mergeCell ref="C66:D66"/>
    <mergeCell ref="C67:D67"/>
    <mergeCell ref="C68:D68"/>
    <mergeCell ref="C59:D59"/>
    <mergeCell ref="C60:D60"/>
    <mergeCell ref="C61:D61"/>
    <mergeCell ref="C62:D62"/>
    <mergeCell ref="C63:D63"/>
    <mergeCell ref="C53:D53"/>
    <mergeCell ref="C54:D54"/>
    <mergeCell ref="C55:D55"/>
    <mergeCell ref="C56:D56"/>
    <mergeCell ref="C57:D57"/>
    <mergeCell ref="C48:D48"/>
    <mergeCell ref="C49:D49"/>
    <mergeCell ref="C50:D50"/>
    <mergeCell ref="C51:D51"/>
    <mergeCell ref="C52:D52"/>
    <mergeCell ref="C43:D43"/>
    <mergeCell ref="C44:D44"/>
    <mergeCell ref="C45:D45"/>
    <mergeCell ref="C46:D46"/>
    <mergeCell ref="C47:D47"/>
    <mergeCell ref="C38:D38"/>
    <mergeCell ref="A39:D39"/>
    <mergeCell ref="C40:D40"/>
    <mergeCell ref="C41:D41"/>
    <mergeCell ref="C42:D42"/>
    <mergeCell ref="C33:D33"/>
    <mergeCell ref="C34:D34"/>
    <mergeCell ref="C35:D35"/>
    <mergeCell ref="C36:D36"/>
    <mergeCell ref="C37:D37"/>
    <mergeCell ref="C28:D28"/>
    <mergeCell ref="A29:D29"/>
    <mergeCell ref="C30:D30"/>
    <mergeCell ref="C31:D31"/>
    <mergeCell ref="C32:D32"/>
    <mergeCell ref="C23:D23"/>
    <mergeCell ref="C24:D24"/>
    <mergeCell ref="C25:D25"/>
    <mergeCell ref="C26:D26"/>
    <mergeCell ref="C27:D27"/>
    <mergeCell ref="C18:D18"/>
    <mergeCell ref="C19:D19"/>
    <mergeCell ref="C20:D20"/>
    <mergeCell ref="A21:D21"/>
    <mergeCell ref="C22:D22"/>
    <mergeCell ref="C13:D13"/>
    <mergeCell ref="C14:D14"/>
    <mergeCell ref="C15:D15"/>
    <mergeCell ref="C16:D16"/>
    <mergeCell ref="C17:D17"/>
    <mergeCell ref="C8:D8"/>
    <mergeCell ref="C9:D9"/>
    <mergeCell ref="C11:D11"/>
    <mergeCell ref="C10:D10"/>
    <mergeCell ref="C12:D12"/>
    <mergeCell ref="B1:D1"/>
    <mergeCell ref="E1:H1"/>
    <mergeCell ref="B3:C3"/>
    <mergeCell ref="B6:D6"/>
    <mergeCell ref="A7:D7"/>
  </mergeCells>
  <phoneticPr fontId="16" type="noConversion"/>
  <conditionalFormatting sqref="H86:H87 H47:H50 H37:H38 H65:H69 H56:H57 H62:H63 H59:H60 H41:H45 H52:H54 H31:H35 H28 H83 H12:H13 H15:H16 H75:H79 H71:H72 H23:H24 H26 H81 H9:H10">
    <cfRule type="cellIs" dxfId="185" priority="7" stopIfTrue="1" operator="greaterThanOrEqual">
      <formula>2.25</formula>
    </cfRule>
    <cfRule type="cellIs" dxfId="184" priority="8" stopIfTrue="1" operator="between">
      <formula>2.25</formula>
      <formula>1.5</formula>
    </cfRule>
    <cfRule type="cellIs" dxfId="183" priority="9" stopIfTrue="1" operator="lessThan">
      <formula>1.5</formula>
    </cfRule>
  </conditionalFormatting>
  <conditionalFormatting sqref="F86:F87 F47:F50 F71:F73 F65:F69 F56:F57 F62:F63 F59:F60 F41:F45 F52:F54 F31:F35 F37:F39 F28:F29 F75:F79 F12:F13 F15:F16 F7 F18:F21 F23:F24 F26 F81 F83:F84 F9:F10">
    <cfRule type="cellIs" dxfId="182" priority="10" stopIfTrue="1" operator="equal">
      <formula>"Closed"</formula>
    </cfRule>
    <cfRule type="cellIs" dxfId="181" priority="11" stopIfTrue="1" operator="equal">
      <formula>"Open"</formula>
    </cfRule>
    <cfRule type="cellIs" dxfId="180" priority="12" stopIfTrue="1" operator="equal">
      <formula>"Draft"</formula>
    </cfRule>
  </conditionalFormatting>
  <conditionalFormatting sqref="F85 B85:D85 H70 F70 B74:D74 B8:D8 F8 B22:D22 F22 B25:D25 F25 H25 F27 F74 F64 H64 B55:D55 H58 B61:D61 H55 F58 H61 F55 H27 F61 B46:D46 B51:D51 H46 H51 F46 F51 B30:D30 B36:D36 F36 H36 F30 F40 F17 H17 B11:D11 B14:D14 H11 H14 F11 F14 H80 F80 B82:D82 H82 F82 H7:H8 H21:H22 H29:H30 H39:H40 H73:H74 H84:H85 B17:D17 B27:D27 B40:D40 B58:D58 B64:D64 B70:D70 B80:D80">
    <cfRule type="cellIs" dxfId="179" priority="13" stopIfTrue="1" operator="equal">
      <formula>"Closed"</formula>
    </cfRule>
    <cfRule type="cellIs" dxfId="178" priority="14" stopIfTrue="1" operator="equal">
      <formula>"Open"</formula>
    </cfRule>
    <cfRule type="cellIs" dxfId="177" priority="15" stopIfTrue="1" operator="equal">
      <formula>"Draft"</formula>
    </cfRule>
  </conditionalFormatting>
  <conditionalFormatting sqref="H18">
    <cfRule type="cellIs" dxfId="176" priority="4" stopIfTrue="1" operator="greaterThanOrEqual">
      <formula>3.25</formula>
    </cfRule>
    <cfRule type="cellIs" dxfId="175" priority="5" stopIfTrue="1" operator="between">
      <formula>3.25</formula>
      <formula>1.5</formula>
    </cfRule>
    <cfRule type="cellIs" dxfId="174" priority="6" stopIfTrue="1" operator="lessThan">
      <formula>1.5</formula>
    </cfRule>
  </conditionalFormatting>
  <conditionalFormatting sqref="H19:H20">
    <cfRule type="cellIs" dxfId="173" priority="1" stopIfTrue="1" operator="greaterThanOrEqual">
      <formula>3.25</formula>
    </cfRule>
    <cfRule type="cellIs" dxfId="172" priority="2" stopIfTrue="1" operator="between">
      <formula>3.25</formula>
      <formula>1.5</formula>
    </cfRule>
    <cfRule type="cellIs" dxfId="171" priority="3" stopIfTrue="1" operator="lessThan">
      <formula>1.5</formula>
    </cfRule>
  </conditionalFormatting>
  <hyperlinks>
    <hyperlink ref="B3" location="START!A1" display="Main Menu"/>
    <hyperlink ref="A7" location="Strategy&amp;Policies" display="Strategy &amp; Policies: Provide management direction and support for information security in accordance with business requirements, risks and relevant laws and regulations."/>
    <hyperlink ref="A21:D21" location="Organization!A1" display="Organization: Manage information security within the organization through a embedded and structure and set of roles and responsibilities."/>
    <hyperlink ref="A7:D7" location="'Strategy&amp;Policies'!A1" display="Strategy &amp; Policies: Provide management direction and support for information security in accordance with business requirements, risks and relevant laws and regulations."/>
    <hyperlink ref="A29:D29" location="People!A1" display="People: Ensure that all employees, contractors and third party users are aware of information security threats and concerns, their responsibilities and liabilities, and are equipped to support organizational security policy in the course of their normal w"/>
    <hyperlink ref="A39:D39" location="Processes!A1" display="Processes: Ensure that system and infrastructure development, maintenance and access is performed in a secured way and comply to the information policies, standards and procedures, and laws and regulations. Information security weaknesses and business int"/>
    <hyperlink ref="A73:D73" location="Technology!A1" display="Technology: Ensure the protection of information in networks, the protection of the supporting infrastructure and the secure exchange of information within the organization and with any external entity."/>
    <hyperlink ref="A84:D84" location="Facilities!A1" display="Facilities: Prevent loss, damage, theft or compromise of organization’s premises and information and interruption to the organization’s activities."/>
    <hyperlink ref="C75:D75" location="Technology!Afdrukbereik" display="Infrastructure resource protection and availability"/>
    <hyperlink ref="C49:D49" location="Technology!Afdrukbereik" display="Offsite backup storage"/>
  </hyperlinks>
  <pageMargins left="0.75" right="0.75" top="1" bottom="1" header="0.5" footer="0.5"/>
  <pageSetup paperSize="9" scale="54" orientation="portrait" r:id="rId1"/>
  <headerFooter alignWithMargins="0">
    <oddHeader>&amp;L&amp;A&amp;CConfidential&amp;RFinal</oddHead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
  <sheetViews>
    <sheetView view="pageBreakPreview" zoomScaleNormal="75" workbookViewId="0">
      <selection activeCell="O89" sqref="O89"/>
    </sheetView>
  </sheetViews>
  <sheetFormatPr defaultRowHeight="13.2" x14ac:dyDescent="0.25"/>
  <cols>
    <col min="13" max="13" width="19" customWidth="1"/>
  </cols>
  <sheetData/>
  <sheetProtection algorithmName="SHA-512" hashValue="g3YIFv+HRi6vSyXqii4squvp0Cp9JxjO0VS8osEF8F1C3Xyov9hVcZz/kgXJCyuOsgoE5WepzjT2MDeo/5y98Q==" saltValue="FCxkoiAHpu5V2M+4YfeTbg==" spinCount="100000" sheet="1" objects="1" scenarios="1"/>
  <phoneticPr fontId="16" type="noConversion"/>
  <pageMargins left="0.75" right="0.75" top="1" bottom="1" header="0.5" footer="0.5"/>
  <pageSetup paperSize="9" scale="63" fitToHeight="2" orientation="portrait" r:id="rId1"/>
  <headerFooter alignWithMargins="0">
    <oddHeader>&amp;L&amp;A&amp;CConfidential&amp;RFinal</oddHeader>
    <oddFooter>&amp;F</oddFooter>
  </headerFooter>
  <rowBreaks count="1" manualBreakCount="1">
    <brk id="85"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tabColor indexed="11"/>
    <pageSetUpPr fitToPage="1"/>
  </sheetPr>
  <dimension ref="A1:AH79"/>
  <sheetViews>
    <sheetView topLeftCell="A23" zoomScale="70" zoomScaleNormal="70" zoomScaleSheetLayoutView="80" workbookViewId="0">
      <selection activeCell="A26" sqref="A26"/>
    </sheetView>
  </sheetViews>
  <sheetFormatPr defaultColWidth="9.109375" defaultRowHeight="12.6" x14ac:dyDescent="0.25"/>
  <cols>
    <col min="1" max="1" width="8.109375" style="143" customWidth="1"/>
    <col min="2" max="2" width="15.6640625" style="166" customWidth="1"/>
    <col min="3" max="3" width="6.6640625" style="141" customWidth="1"/>
    <col min="4" max="4" width="40.6640625" style="141" customWidth="1"/>
    <col min="5" max="5" width="84.44140625" style="141" hidden="1" customWidth="1"/>
    <col min="6" max="6" width="38.6640625" style="141" hidden="1" customWidth="1"/>
    <col min="7" max="7" width="13.109375" style="141" customWidth="1"/>
    <col min="8" max="8" width="30.6640625" style="141" customWidth="1"/>
    <col min="9" max="9" width="10.5546875" style="141" customWidth="1"/>
    <col min="10" max="10" width="4.6640625" style="141" customWidth="1"/>
    <col min="11" max="17" width="6.6640625" style="141" customWidth="1"/>
    <col min="18" max="18" width="4.6640625" style="141" customWidth="1"/>
    <col min="19" max="19" width="6.6640625" style="141" customWidth="1"/>
    <col min="20" max="20" width="9.109375" style="141"/>
    <col min="21" max="21" width="6.6640625" style="141" customWidth="1"/>
    <col min="22" max="25" width="12.6640625" style="143" customWidth="1"/>
    <col min="26" max="16384" width="9.109375" style="141"/>
  </cols>
  <sheetData>
    <row r="1" spans="1:34" x14ac:dyDescent="0.25">
      <c r="A1" s="138"/>
      <c r="B1" s="139"/>
      <c r="C1" s="140"/>
      <c r="D1" s="140"/>
      <c r="E1" s="140"/>
      <c r="F1" s="140"/>
      <c r="G1" s="140"/>
      <c r="H1" s="140"/>
      <c r="I1" s="140"/>
      <c r="U1" s="142"/>
      <c r="W1" s="138"/>
      <c r="X1" s="138"/>
      <c r="Y1" s="138"/>
    </row>
    <row r="2" spans="1:34" ht="12.75" customHeight="1" x14ac:dyDescent="0.25">
      <c r="A2" s="278" t="s">
        <v>246</v>
      </c>
      <c r="B2" s="278"/>
      <c r="C2" s="144" t="s">
        <v>250</v>
      </c>
      <c r="D2" s="145" t="s">
        <v>367</v>
      </c>
      <c r="E2" s="196"/>
      <c r="F2" s="196"/>
      <c r="G2" s="142"/>
      <c r="H2" s="192"/>
      <c r="I2" s="95" t="s">
        <v>368</v>
      </c>
      <c r="K2" s="142"/>
      <c r="L2" s="142"/>
      <c r="M2" s="142"/>
      <c r="N2" s="142"/>
      <c r="O2" s="142"/>
      <c r="P2" s="142"/>
      <c r="Q2" s="142"/>
      <c r="R2" s="142"/>
      <c r="S2" s="142"/>
      <c r="T2" s="142"/>
      <c r="U2" s="142"/>
      <c r="V2" s="146" t="str">
        <f>+C2</f>
        <v>SP</v>
      </c>
      <c r="W2" s="279" t="str">
        <f>+D2</f>
        <v>Strategy &amp; Policies</v>
      </c>
      <c r="X2" s="279"/>
      <c r="Y2" s="279"/>
      <c r="Z2" s="279"/>
      <c r="AA2" s="279"/>
      <c r="AB2" s="279"/>
      <c r="AC2" s="142"/>
    </row>
    <row r="3" spans="1:34" x14ac:dyDescent="0.25">
      <c r="A3" s="147"/>
      <c r="B3" s="141"/>
      <c r="E3" s="142"/>
      <c r="F3" s="142"/>
      <c r="G3" s="142"/>
      <c r="H3" s="142"/>
      <c r="I3" s="142"/>
      <c r="K3" s="140"/>
      <c r="L3" s="140"/>
      <c r="M3" s="140"/>
      <c r="N3" s="140"/>
      <c r="O3" s="140"/>
      <c r="P3" s="140"/>
      <c r="Q3" s="140"/>
      <c r="R3" s="140"/>
      <c r="S3" s="140"/>
      <c r="T3" s="154"/>
      <c r="U3" s="142"/>
      <c r="V3" s="140"/>
      <c r="W3" s="148"/>
      <c r="X3" s="148"/>
      <c r="Y3" s="148"/>
      <c r="Z3" s="148"/>
      <c r="AA3" s="148"/>
      <c r="AB3" s="148"/>
      <c r="AC3" s="140"/>
      <c r="AD3" s="140"/>
      <c r="AE3" s="140"/>
      <c r="AF3" s="140"/>
      <c r="AG3" s="140"/>
      <c r="AH3" s="140"/>
    </row>
    <row r="4" spans="1:34" ht="12.75" customHeight="1" x14ac:dyDescent="0.25">
      <c r="A4" s="147"/>
      <c r="B4" s="280" t="s">
        <v>369</v>
      </c>
      <c r="C4" s="280"/>
      <c r="D4" s="280"/>
      <c r="E4" s="197"/>
      <c r="F4" s="197"/>
      <c r="G4" s="142"/>
      <c r="H4" s="142"/>
      <c r="I4" s="142"/>
      <c r="J4" s="149"/>
      <c r="K4" s="281" t="s">
        <v>370</v>
      </c>
      <c r="L4" s="281"/>
      <c r="M4" s="281"/>
      <c r="N4" s="281"/>
      <c r="O4" s="281"/>
      <c r="P4" s="281"/>
      <c r="Q4" s="281"/>
      <c r="R4" s="281"/>
      <c r="S4" s="281"/>
      <c r="T4" s="281"/>
      <c r="U4" s="142"/>
      <c r="V4" s="150" t="s">
        <v>371</v>
      </c>
      <c r="W4" s="271" t="s">
        <v>372</v>
      </c>
      <c r="X4" s="271"/>
      <c r="Y4" s="271"/>
      <c r="Z4" s="271"/>
      <c r="AA4" s="271"/>
      <c r="AB4" s="271"/>
      <c r="AC4" s="271"/>
      <c r="AD4" s="271"/>
      <c r="AE4" s="271"/>
      <c r="AF4" s="271"/>
      <c r="AG4" s="271"/>
      <c r="AH4" s="271"/>
    </row>
    <row r="5" spans="1:34" ht="12.75" customHeight="1" x14ac:dyDescent="0.25">
      <c r="A5" s="147"/>
      <c r="B5" s="280"/>
      <c r="C5" s="280"/>
      <c r="D5" s="280"/>
      <c r="E5" s="197"/>
      <c r="F5" s="197"/>
      <c r="G5" s="142"/>
      <c r="H5" s="142"/>
      <c r="I5" s="142"/>
      <c r="J5" s="149"/>
      <c r="K5" s="151"/>
      <c r="L5" s="151"/>
      <c r="M5" s="151"/>
      <c r="N5" s="151"/>
      <c r="O5" s="151"/>
      <c r="P5" s="151"/>
      <c r="Q5" s="151"/>
      <c r="R5" s="151"/>
      <c r="S5" s="151"/>
      <c r="T5" s="152"/>
      <c r="U5" s="142"/>
      <c r="V5" s="167"/>
      <c r="W5" s="255"/>
      <c r="X5" s="255"/>
      <c r="Y5" s="255"/>
      <c r="Z5" s="255"/>
      <c r="AA5" s="255"/>
      <c r="AB5" s="255"/>
      <c r="AC5" s="255"/>
      <c r="AD5" s="255"/>
      <c r="AE5" s="255"/>
      <c r="AF5" s="255"/>
      <c r="AG5" s="255"/>
      <c r="AH5" s="255"/>
    </row>
    <row r="6" spans="1:34" ht="12.75" customHeight="1" x14ac:dyDescent="0.25">
      <c r="A6" s="147"/>
      <c r="B6" s="280"/>
      <c r="C6" s="280"/>
      <c r="D6" s="280"/>
      <c r="E6" s="197"/>
      <c r="F6" s="197"/>
      <c r="G6" s="142"/>
      <c r="H6" s="142"/>
      <c r="I6" s="142"/>
      <c r="J6" s="149"/>
      <c r="K6" s="276" t="s">
        <v>569</v>
      </c>
      <c r="L6" s="276" t="s">
        <v>564</v>
      </c>
      <c r="M6" s="276" t="s">
        <v>565</v>
      </c>
      <c r="N6" s="276" t="s">
        <v>566</v>
      </c>
      <c r="O6" s="276" t="s">
        <v>567</v>
      </c>
      <c r="P6" s="276" t="s">
        <v>568</v>
      </c>
      <c r="Q6" s="276" t="s">
        <v>160</v>
      </c>
      <c r="R6" s="153"/>
      <c r="S6" s="272" t="s">
        <v>242</v>
      </c>
      <c r="T6" s="272" t="s">
        <v>373</v>
      </c>
      <c r="U6" s="142"/>
      <c r="V6" s="167"/>
      <c r="W6" s="255"/>
      <c r="X6" s="255"/>
      <c r="Y6" s="255"/>
      <c r="Z6" s="255"/>
      <c r="AA6" s="255"/>
      <c r="AB6" s="255"/>
      <c r="AC6" s="255"/>
      <c r="AD6" s="255"/>
      <c r="AE6" s="255"/>
      <c r="AF6" s="255"/>
      <c r="AG6" s="255"/>
      <c r="AH6" s="255"/>
    </row>
    <row r="7" spans="1:34" ht="12.75" customHeight="1" x14ac:dyDescent="0.25">
      <c r="A7" s="147"/>
      <c r="B7" s="280"/>
      <c r="C7" s="280"/>
      <c r="D7" s="280"/>
      <c r="E7" s="197"/>
      <c r="F7" s="197"/>
      <c r="G7" s="142"/>
      <c r="H7" s="142"/>
      <c r="I7" s="142"/>
      <c r="J7" s="149"/>
      <c r="K7" s="276"/>
      <c r="L7" s="276"/>
      <c r="M7" s="276"/>
      <c r="N7" s="276"/>
      <c r="O7" s="276"/>
      <c r="P7" s="276"/>
      <c r="Q7" s="276"/>
      <c r="R7" s="153"/>
      <c r="S7" s="272"/>
      <c r="T7" s="272"/>
      <c r="U7" s="142"/>
      <c r="V7" s="167"/>
      <c r="W7" s="255"/>
      <c r="X7" s="255"/>
      <c r="Y7" s="255"/>
      <c r="Z7" s="255"/>
      <c r="AA7" s="255"/>
      <c r="AB7" s="255"/>
      <c r="AC7" s="255"/>
      <c r="AD7" s="255"/>
      <c r="AE7" s="255"/>
      <c r="AF7" s="255"/>
      <c r="AG7" s="255"/>
      <c r="AH7" s="255"/>
    </row>
    <row r="8" spans="1:34" ht="12.75" customHeight="1" x14ac:dyDescent="0.25">
      <c r="A8" s="147"/>
      <c r="B8" s="280"/>
      <c r="C8" s="280"/>
      <c r="D8" s="280"/>
      <c r="E8" s="197"/>
      <c r="F8" s="197"/>
      <c r="G8" s="142"/>
      <c r="H8" s="142"/>
      <c r="I8" s="142"/>
      <c r="J8" s="149"/>
      <c r="K8" s="276"/>
      <c r="L8" s="276"/>
      <c r="M8" s="276"/>
      <c r="N8" s="276"/>
      <c r="O8" s="276"/>
      <c r="P8" s="276"/>
      <c r="Q8" s="276"/>
      <c r="R8" s="153"/>
      <c r="S8" s="272"/>
      <c r="T8" s="272"/>
      <c r="U8" s="142"/>
      <c r="V8" s="167"/>
      <c r="W8" s="255"/>
      <c r="X8" s="255"/>
      <c r="Y8" s="255"/>
      <c r="Z8" s="255"/>
      <c r="AA8" s="255"/>
      <c r="AB8" s="255"/>
      <c r="AC8" s="255"/>
      <c r="AD8" s="255"/>
      <c r="AE8" s="255"/>
      <c r="AF8" s="255"/>
      <c r="AG8" s="255"/>
      <c r="AH8" s="255"/>
    </row>
    <row r="9" spans="1:34" ht="12.75" customHeight="1" x14ac:dyDescent="0.25">
      <c r="B9" s="280"/>
      <c r="C9" s="280"/>
      <c r="D9" s="280"/>
      <c r="E9" s="197"/>
      <c r="F9" s="197"/>
      <c r="G9" s="142"/>
      <c r="H9" s="142"/>
      <c r="I9" s="142"/>
      <c r="J9" s="149"/>
      <c r="K9" s="276"/>
      <c r="L9" s="276"/>
      <c r="M9" s="276"/>
      <c r="N9" s="276"/>
      <c r="O9" s="276"/>
      <c r="P9" s="276"/>
      <c r="Q9" s="276"/>
      <c r="R9" s="153"/>
      <c r="S9" s="272"/>
      <c r="T9" s="272"/>
      <c r="U9" s="142"/>
      <c r="V9" s="167"/>
      <c r="W9" s="255"/>
      <c r="X9" s="255"/>
      <c r="Y9" s="255"/>
      <c r="Z9" s="255"/>
      <c r="AA9" s="255"/>
      <c r="AB9" s="255"/>
      <c r="AC9" s="255"/>
      <c r="AD9" s="255"/>
      <c r="AE9" s="255"/>
      <c r="AF9" s="255"/>
      <c r="AG9" s="255"/>
      <c r="AH9" s="255"/>
    </row>
    <row r="10" spans="1:34" ht="12.75" customHeight="1" x14ac:dyDescent="0.25">
      <c r="A10" s="282"/>
      <c r="B10" s="283"/>
      <c r="C10" s="283"/>
      <c r="D10" s="284"/>
      <c r="E10" s="193"/>
      <c r="F10" s="193"/>
      <c r="G10" s="140"/>
      <c r="H10" s="140"/>
      <c r="I10" s="140"/>
      <c r="J10" s="149"/>
      <c r="K10" s="276"/>
      <c r="L10" s="276"/>
      <c r="M10" s="276"/>
      <c r="N10" s="276"/>
      <c r="O10" s="276"/>
      <c r="P10" s="276"/>
      <c r="Q10" s="276"/>
      <c r="R10" s="153"/>
      <c r="S10" s="272"/>
      <c r="T10" s="272"/>
      <c r="U10" s="142"/>
      <c r="V10" s="167"/>
      <c r="W10" s="255"/>
      <c r="X10" s="255"/>
      <c r="Y10" s="255"/>
      <c r="Z10" s="255"/>
      <c r="AA10" s="255"/>
      <c r="AB10" s="255"/>
      <c r="AC10" s="255"/>
      <c r="AD10" s="255"/>
      <c r="AE10" s="255"/>
      <c r="AF10" s="255"/>
      <c r="AG10" s="255"/>
      <c r="AH10" s="255"/>
    </row>
    <row r="11" spans="1:34" ht="12.75" customHeight="1" x14ac:dyDescent="0.25">
      <c r="A11" s="285"/>
      <c r="B11" s="286"/>
      <c r="C11" s="286"/>
      <c r="D11" s="287"/>
      <c r="E11" s="194"/>
      <c r="F11" s="194"/>
      <c r="G11" s="142"/>
      <c r="H11" s="142"/>
      <c r="I11" s="142"/>
      <c r="J11" s="149"/>
      <c r="K11" s="276"/>
      <c r="L11" s="276"/>
      <c r="M11" s="276"/>
      <c r="N11" s="276"/>
      <c r="O11" s="276"/>
      <c r="P11" s="276"/>
      <c r="Q11" s="276"/>
      <c r="R11" s="153"/>
      <c r="S11" s="272"/>
      <c r="T11" s="272"/>
      <c r="U11" s="142"/>
      <c r="V11" s="167"/>
      <c r="W11" s="255"/>
      <c r="X11" s="255"/>
      <c r="Y11" s="255"/>
      <c r="Z11" s="255"/>
      <c r="AA11" s="255"/>
      <c r="AB11" s="255"/>
      <c r="AC11" s="255"/>
      <c r="AD11" s="255"/>
      <c r="AE11" s="255"/>
      <c r="AF11" s="255"/>
      <c r="AG11" s="255"/>
      <c r="AH11" s="255"/>
    </row>
    <row r="12" spans="1:34" x14ac:dyDescent="0.25">
      <c r="A12" s="154"/>
      <c r="B12" s="154"/>
      <c r="C12" s="154"/>
      <c r="D12" s="154"/>
      <c r="E12" s="155"/>
      <c r="F12" s="155"/>
      <c r="G12" s="148"/>
      <c r="H12" s="148"/>
      <c r="I12" s="148"/>
      <c r="J12" s="149"/>
      <c r="K12" s="277"/>
      <c r="L12" s="277"/>
      <c r="M12" s="277"/>
      <c r="N12" s="277"/>
      <c r="O12" s="277"/>
      <c r="P12" s="277"/>
      <c r="Q12" s="277"/>
      <c r="R12" s="153"/>
      <c r="S12" s="272"/>
      <c r="T12" s="272"/>
      <c r="U12" s="142"/>
      <c r="V12" s="140"/>
      <c r="W12" s="148"/>
      <c r="X12" s="148"/>
      <c r="Y12" s="148"/>
      <c r="Z12" s="155"/>
      <c r="AA12" s="148"/>
      <c r="AB12" s="148"/>
      <c r="AC12" s="151"/>
      <c r="AD12" s="151"/>
      <c r="AE12" s="151"/>
      <c r="AF12" s="151"/>
      <c r="AG12" s="151"/>
      <c r="AH12" s="151"/>
    </row>
    <row r="13" spans="1:34" ht="25.5" customHeight="1" x14ac:dyDescent="0.25">
      <c r="A13" s="156" t="s">
        <v>375</v>
      </c>
      <c r="B13" s="269" t="s">
        <v>376</v>
      </c>
      <c r="C13" s="269"/>
      <c r="D13" s="269"/>
      <c r="E13" s="157" t="s">
        <v>485</v>
      </c>
      <c r="F13" s="198" t="s">
        <v>540</v>
      </c>
      <c r="G13" s="157" t="s">
        <v>577</v>
      </c>
      <c r="H13" s="198" t="s">
        <v>437</v>
      </c>
      <c r="I13" s="157" t="s">
        <v>378</v>
      </c>
      <c r="J13" s="153"/>
      <c r="K13" s="273" t="s">
        <v>379</v>
      </c>
      <c r="L13" s="274"/>
      <c r="M13" s="274"/>
      <c r="N13" s="274"/>
      <c r="O13" s="274"/>
      <c r="P13" s="274"/>
      <c r="Q13" s="275"/>
      <c r="R13" s="158"/>
      <c r="S13" s="142"/>
      <c r="T13" s="142"/>
      <c r="U13" s="153"/>
      <c r="V13" s="159" t="s">
        <v>380</v>
      </c>
      <c r="W13" s="270" t="s">
        <v>381</v>
      </c>
      <c r="X13" s="271"/>
      <c r="Y13" s="271"/>
      <c r="Z13" s="271"/>
      <c r="AA13" s="271"/>
      <c r="AB13" s="271"/>
      <c r="AC13" s="271"/>
      <c r="AD13" s="271"/>
      <c r="AE13" s="271"/>
      <c r="AF13" s="271"/>
      <c r="AG13" s="271"/>
      <c r="AH13" s="271"/>
    </row>
    <row r="14" spans="1:34" ht="52.5" customHeight="1" x14ac:dyDescent="0.25">
      <c r="A14" s="172">
        <v>1</v>
      </c>
      <c r="B14" s="261" t="s">
        <v>402</v>
      </c>
      <c r="C14" s="262"/>
      <c r="D14" s="262"/>
      <c r="E14" s="262"/>
      <c r="F14" s="262"/>
      <c r="G14" s="262"/>
      <c r="H14" s="262"/>
      <c r="I14" s="263"/>
      <c r="J14" s="153"/>
      <c r="K14" s="265" t="s">
        <v>374</v>
      </c>
      <c r="L14" s="266"/>
      <c r="M14" s="266"/>
      <c r="N14" s="266"/>
      <c r="O14" s="266"/>
      <c r="P14" s="266"/>
      <c r="Q14" s="266"/>
      <c r="R14" s="266"/>
      <c r="S14" s="266"/>
      <c r="T14" s="267"/>
      <c r="U14" s="153"/>
      <c r="V14" s="172">
        <f t="shared" ref="V14:V26" si="0">+A14</f>
        <v>1</v>
      </c>
      <c r="W14" s="254"/>
      <c r="X14" s="255"/>
      <c r="Y14" s="255"/>
      <c r="Z14" s="255"/>
      <c r="AA14" s="255"/>
      <c r="AB14" s="255"/>
      <c r="AC14" s="255"/>
      <c r="AD14" s="255"/>
      <c r="AE14" s="255"/>
      <c r="AF14" s="255"/>
      <c r="AG14" s="255"/>
      <c r="AH14" s="255"/>
    </row>
    <row r="15" spans="1:34" ht="118.5" customHeight="1" x14ac:dyDescent="0.25">
      <c r="A15" s="160" t="s">
        <v>251</v>
      </c>
      <c r="B15" s="268" t="s">
        <v>404</v>
      </c>
      <c r="C15" s="268"/>
      <c r="D15" s="268"/>
      <c r="E15" s="161" t="s">
        <v>491</v>
      </c>
      <c r="F15" s="161" t="s">
        <v>160</v>
      </c>
      <c r="G15" s="161" t="s">
        <v>405</v>
      </c>
      <c r="H15" s="161" t="s">
        <v>440</v>
      </c>
      <c r="I15" s="161" t="s">
        <v>406</v>
      </c>
      <c r="J15" s="153"/>
      <c r="K15" s="28"/>
      <c r="L15" s="28"/>
      <c r="M15" s="28"/>
      <c r="N15" s="28"/>
      <c r="O15" s="28"/>
      <c r="P15" s="28" t="s">
        <v>14</v>
      </c>
      <c r="Q15" s="28"/>
      <c r="R15" s="162"/>
      <c r="S15" s="163">
        <f>(IF(P15="x",5,IF(O15="x",4,IF(N15="x",3,IF(M15="x",2,IF(L15="x",1,IF(K15="x",0,"")))))))</f>
        <v>5</v>
      </c>
      <c r="T15" s="164" t="s">
        <v>368</v>
      </c>
      <c r="U15" s="153"/>
      <c r="V15" s="160" t="str">
        <f t="shared" si="0"/>
        <v>1.1</v>
      </c>
      <c r="W15" s="254"/>
      <c r="X15" s="255"/>
      <c r="Y15" s="255"/>
      <c r="Z15" s="255"/>
      <c r="AA15" s="255"/>
      <c r="AB15" s="255"/>
      <c r="AC15" s="255"/>
      <c r="AD15" s="255"/>
      <c r="AE15" s="255"/>
      <c r="AF15" s="255"/>
      <c r="AG15" s="255"/>
      <c r="AH15" s="255"/>
    </row>
    <row r="16" spans="1:34" ht="114.75" customHeight="1" x14ac:dyDescent="0.25">
      <c r="A16" s="160" t="s">
        <v>154</v>
      </c>
      <c r="B16" s="268" t="s">
        <v>157</v>
      </c>
      <c r="C16" s="268"/>
      <c r="D16" s="268"/>
      <c r="E16" s="161" t="s">
        <v>575</v>
      </c>
      <c r="F16" s="161" t="s">
        <v>160</v>
      </c>
      <c r="G16" s="161" t="s">
        <v>155</v>
      </c>
      <c r="H16" s="161" t="s">
        <v>454</v>
      </c>
      <c r="I16" s="161" t="s">
        <v>156</v>
      </c>
      <c r="J16" s="153"/>
      <c r="K16" s="28"/>
      <c r="L16" s="28"/>
      <c r="M16" s="28"/>
      <c r="N16" s="28"/>
      <c r="O16" s="28"/>
      <c r="P16" s="28" t="s">
        <v>14</v>
      </c>
      <c r="Q16" s="28"/>
      <c r="R16" s="162"/>
      <c r="S16" s="163">
        <f>(IF(P16="x",5,IF(O16="x",4,IF(N16="x",3,IF(M16="x",2,IF(L16="x",1,IF(K16="x",0,"")))))))</f>
        <v>5</v>
      </c>
      <c r="T16" s="164" t="s">
        <v>368</v>
      </c>
      <c r="U16" s="153"/>
      <c r="V16" s="160" t="str">
        <f t="shared" si="0"/>
        <v>1.2</v>
      </c>
      <c r="W16" s="259"/>
      <c r="X16" s="260"/>
      <c r="Y16" s="260"/>
      <c r="Z16" s="260"/>
      <c r="AA16" s="260"/>
      <c r="AB16" s="260"/>
      <c r="AC16" s="260"/>
      <c r="AD16" s="260"/>
      <c r="AE16" s="260"/>
      <c r="AF16" s="260"/>
      <c r="AG16" s="260"/>
      <c r="AH16" s="254"/>
    </row>
    <row r="17" spans="1:34" ht="52.5" customHeight="1" x14ac:dyDescent="0.25">
      <c r="A17" s="172">
        <v>2</v>
      </c>
      <c r="B17" s="261" t="s">
        <v>407</v>
      </c>
      <c r="C17" s="262"/>
      <c r="D17" s="262"/>
      <c r="E17" s="262"/>
      <c r="F17" s="262"/>
      <c r="G17" s="262"/>
      <c r="H17" s="262"/>
      <c r="I17" s="263"/>
      <c r="J17" s="153"/>
      <c r="K17" s="265"/>
      <c r="L17" s="266"/>
      <c r="M17" s="266"/>
      <c r="N17" s="266"/>
      <c r="O17" s="266"/>
      <c r="P17" s="266"/>
      <c r="Q17" s="266"/>
      <c r="R17" s="266"/>
      <c r="S17" s="266"/>
      <c r="T17" s="267"/>
      <c r="U17" s="153"/>
      <c r="V17" s="172">
        <f t="shared" si="0"/>
        <v>2</v>
      </c>
      <c r="W17" s="254"/>
      <c r="X17" s="255"/>
      <c r="Y17" s="255"/>
      <c r="Z17" s="255"/>
      <c r="AA17" s="255"/>
      <c r="AB17" s="255"/>
      <c r="AC17" s="255"/>
      <c r="AD17" s="255"/>
      <c r="AE17" s="255"/>
      <c r="AF17" s="255"/>
      <c r="AG17" s="255"/>
      <c r="AH17" s="255"/>
    </row>
    <row r="18" spans="1:34" ht="108.75" customHeight="1" x14ac:dyDescent="0.25">
      <c r="A18" s="160" t="s">
        <v>254</v>
      </c>
      <c r="B18" s="268" t="s">
        <v>408</v>
      </c>
      <c r="C18" s="268"/>
      <c r="D18" s="268"/>
      <c r="E18" s="161" t="s">
        <v>486</v>
      </c>
      <c r="F18" s="161" t="s">
        <v>160</v>
      </c>
      <c r="G18" s="161" t="s">
        <v>409</v>
      </c>
      <c r="H18" s="161" t="s">
        <v>441</v>
      </c>
      <c r="I18" s="161" t="s">
        <v>403</v>
      </c>
      <c r="J18" s="153"/>
      <c r="K18" s="28"/>
      <c r="L18" s="28"/>
      <c r="M18" s="28"/>
      <c r="N18" s="28"/>
      <c r="O18" s="28"/>
      <c r="P18" s="28" t="s">
        <v>14</v>
      </c>
      <c r="Q18" s="28"/>
      <c r="R18" s="162"/>
      <c r="S18" s="163">
        <f>(IF(P18="x",5,IF(O18="x",4,IF(N18="x",3,IF(M18="x",2,IF(L18="x",1,IF(K18="x",0,"")))))))</f>
        <v>5</v>
      </c>
      <c r="T18" s="164" t="s">
        <v>368</v>
      </c>
      <c r="U18" s="153"/>
      <c r="V18" s="160" t="str">
        <f t="shared" si="0"/>
        <v>2.1</v>
      </c>
      <c r="W18" s="259"/>
      <c r="X18" s="260"/>
      <c r="Y18" s="260"/>
      <c r="Z18" s="260"/>
      <c r="AA18" s="260"/>
      <c r="AB18" s="260"/>
      <c r="AC18" s="260"/>
      <c r="AD18" s="260"/>
      <c r="AE18" s="260"/>
      <c r="AF18" s="260"/>
      <c r="AG18" s="260"/>
      <c r="AH18" s="254"/>
    </row>
    <row r="19" spans="1:34" ht="135.75" customHeight="1" x14ac:dyDescent="0.25">
      <c r="A19" s="160" t="s">
        <v>256</v>
      </c>
      <c r="B19" s="268" t="s">
        <v>412</v>
      </c>
      <c r="C19" s="268"/>
      <c r="D19" s="268"/>
      <c r="E19" s="161" t="s">
        <v>487</v>
      </c>
      <c r="F19" s="161" t="s">
        <v>160</v>
      </c>
      <c r="G19" s="161" t="s">
        <v>413</v>
      </c>
      <c r="H19" s="161" t="s">
        <v>441</v>
      </c>
      <c r="I19" s="161" t="s">
        <v>414</v>
      </c>
      <c r="J19" s="153"/>
      <c r="K19" s="28"/>
      <c r="L19" s="28"/>
      <c r="M19" s="28"/>
      <c r="N19" s="28"/>
      <c r="O19" s="28"/>
      <c r="P19" s="28" t="s">
        <v>14</v>
      </c>
      <c r="Q19" s="28"/>
      <c r="R19" s="162"/>
      <c r="S19" s="163">
        <f>(IF(P19="x",5,IF(O19="x",4,IF(N19="x",3,IF(M19="x",2,IF(L19="x",1,IF(K19="x",0,"")))))))</f>
        <v>5</v>
      </c>
      <c r="T19" s="164" t="s">
        <v>368</v>
      </c>
      <c r="U19" s="153"/>
      <c r="V19" s="160" t="str">
        <f t="shared" si="0"/>
        <v>2.2</v>
      </c>
      <c r="W19" s="259"/>
      <c r="X19" s="260"/>
      <c r="Y19" s="260"/>
      <c r="Z19" s="260"/>
      <c r="AA19" s="260"/>
      <c r="AB19" s="260"/>
      <c r="AC19" s="260"/>
      <c r="AD19" s="260"/>
      <c r="AE19" s="260"/>
      <c r="AF19" s="260"/>
      <c r="AG19" s="260"/>
      <c r="AH19" s="254"/>
    </row>
    <row r="20" spans="1:34" ht="52.5" customHeight="1" x14ac:dyDescent="0.25">
      <c r="A20" s="172">
        <v>3</v>
      </c>
      <c r="B20" s="261" t="s">
        <v>558</v>
      </c>
      <c r="C20" s="262"/>
      <c r="D20" s="262"/>
      <c r="E20" s="262"/>
      <c r="F20" s="262"/>
      <c r="G20" s="262"/>
      <c r="H20" s="262"/>
      <c r="I20" s="263"/>
      <c r="J20" s="153"/>
      <c r="K20" s="265"/>
      <c r="L20" s="266"/>
      <c r="M20" s="266"/>
      <c r="N20" s="266"/>
      <c r="O20" s="266"/>
      <c r="P20" s="266"/>
      <c r="Q20" s="266"/>
      <c r="R20" s="266"/>
      <c r="S20" s="266"/>
      <c r="T20" s="267"/>
      <c r="U20" s="153"/>
      <c r="V20" s="172">
        <f t="shared" si="0"/>
        <v>3</v>
      </c>
      <c r="W20" s="254"/>
      <c r="X20" s="255"/>
      <c r="Y20" s="255"/>
      <c r="Z20" s="255"/>
      <c r="AA20" s="255"/>
      <c r="AB20" s="255"/>
      <c r="AC20" s="255"/>
      <c r="AD20" s="255"/>
      <c r="AE20" s="255"/>
      <c r="AF20" s="255"/>
      <c r="AG20" s="255"/>
      <c r="AH20" s="255"/>
    </row>
    <row r="21" spans="1:34" ht="117.75" customHeight="1" x14ac:dyDescent="0.25">
      <c r="A21" s="160" t="s">
        <v>259</v>
      </c>
      <c r="B21" s="264" t="s">
        <v>415</v>
      </c>
      <c r="C21" s="264"/>
      <c r="D21" s="264"/>
      <c r="E21" s="168" t="s">
        <v>488</v>
      </c>
      <c r="F21" s="168" t="s">
        <v>160</v>
      </c>
      <c r="G21" s="171" t="s">
        <v>416</v>
      </c>
      <c r="H21" s="171" t="s">
        <v>438</v>
      </c>
      <c r="I21" s="171" t="s">
        <v>417</v>
      </c>
      <c r="J21" s="153"/>
      <c r="K21" s="28"/>
      <c r="L21" s="28"/>
      <c r="M21" s="28"/>
      <c r="N21" s="28"/>
      <c r="O21" s="28"/>
      <c r="P21" s="28" t="s">
        <v>14</v>
      </c>
      <c r="Q21" s="28"/>
      <c r="R21" s="162"/>
      <c r="S21" s="163">
        <f>(IF(P21="x",5,IF(O21="x",4,IF(N21="x",3,IF(M21="x",2,IF(L21="x",1,IF(K21="x",0,"")))))))</f>
        <v>5</v>
      </c>
      <c r="T21" s="164" t="s">
        <v>368</v>
      </c>
      <c r="U21" s="153"/>
      <c r="V21" s="160" t="str">
        <f t="shared" si="0"/>
        <v>3.1</v>
      </c>
      <c r="W21" s="259"/>
      <c r="X21" s="260"/>
      <c r="Y21" s="260"/>
      <c r="Z21" s="260"/>
      <c r="AA21" s="260"/>
      <c r="AB21" s="260"/>
      <c r="AC21" s="260"/>
      <c r="AD21" s="260"/>
      <c r="AE21" s="260"/>
      <c r="AF21" s="260"/>
      <c r="AG21" s="260"/>
      <c r="AH21" s="254"/>
    </row>
    <row r="22" spans="1:34" ht="176.25" customHeight="1" x14ac:dyDescent="0.25">
      <c r="A22" s="160" t="s">
        <v>260</v>
      </c>
      <c r="B22" s="253" t="s">
        <v>418</v>
      </c>
      <c r="C22" s="253"/>
      <c r="D22" s="253"/>
      <c r="E22" s="171" t="s">
        <v>490</v>
      </c>
      <c r="F22" s="171" t="s">
        <v>160</v>
      </c>
      <c r="G22" s="171" t="s">
        <v>419</v>
      </c>
      <c r="H22" s="171" t="s">
        <v>439</v>
      </c>
      <c r="I22" s="171" t="s">
        <v>420</v>
      </c>
      <c r="J22" s="153"/>
      <c r="K22" s="28"/>
      <c r="L22" s="28"/>
      <c r="M22" s="28"/>
      <c r="N22" s="28"/>
      <c r="O22" s="28"/>
      <c r="P22" s="28" t="s">
        <v>14</v>
      </c>
      <c r="Q22" s="28"/>
      <c r="R22" s="162"/>
      <c r="S22" s="163">
        <f>(IF(P22="x",5,IF(O22="x",4,IF(N22="x",3,IF(M22="x",2,IF(L22="x",1,IF(K22="x",0,"")))))))</f>
        <v>5</v>
      </c>
      <c r="T22" s="164" t="s">
        <v>368</v>
      </c>
      <c r="U22" s="153"/>
      <c r="V22" s="160" t="str">
        <f t="shared" si="0"/>
        <v>3.2</v>
      </c>
      <c r="W22" s="259"/>
      <c r="X22" s="260"/>
      <c r="Y22" s="260"/>
      <c r="Z22" s="260"/>
      <c r="AA22" s="260"/>
      <c r="AB22" s="260"/>
      <c r="AC22" s="260"/>
      <c r="AD22" s="260"/>
      <c r="AE22" s="260"/>
      <c r="AF22" s="260"/>
      <c r="AG22" s="260"/>
      <c r="AH22" s="254"/>
    </row>
    <row r="23" spans="1:34" ht="50.25" customHeight="1" x14ac:dyDescent="0.25">
      <c r="A23" s="172">
        <v>4</v>
      </c>
      <c r="B23" s="256" t="s">
        <v>399</v>
      </c>
      <c r="C23" s="257"/>
      <c r="D23" s="257"/>
      <c r="E23" s="257"/>
      <c r="F23" s="257"/>
      <c r="G23" s="257"/>
      <c r="H23" s="257"/>
      <c r="I23" s="258"/>
      <c r="J23" s="153"/>
      <c r="K23" s="140"/>
      <c r="L23" s="140"/>
      <c r="M23" s="140"/>
      <c r="N23" s="140"/>
      <c r="O23" s="140"/>
      <c r="P23" s="140"/>
      <c r="Q23" s="173"/>
      <c r="R23" s="162"/>
      <c r="S23" s="169"/>
      <c r="T23" s="148"/>
      <c r="U23" s="153"/>
      <c r="V23" s="172">
        <f t="shared" si="0"/>
        <v>4</v>
      </c>
      <c r="W23" s="254"/>
      <c r="X23" s="255"/>
      <c r="Y23" s="255"/>
      <c r="Z23" s="255"/>
      <c r="AA23" s="255"/>
      <c r="AB23" s="255"/>
      <c r="AC23" s="255"/>
      <c r="AD23" s="255"/>
      <c r="AE23" s="255"/>
      <c r="AF23" s="255"/>
      <c r="AG23" s="255"/>
      <c r="AH23" s="255"/>
    </row>
    <row r="24" spans="1:34" ht="291" customHeight="1" x14ac:dyDescent="0.2">
      <c r="A24" s="160" t="s">
        <v>261</v>
      </c>
      <c r="B24" s="253" t="s">
        <v>421</v>
      </c>
      <c r="C24" s="253"/>
      <c r="D24" s="253"/>
      <c r="E24" s="171" t="s">
        <v>489</v>
      </c>
      <c r="F24" s="171" t="s">
        <v>160</v>
      </c>
      <c r="G24" s="171" t="s">
        <v>422</v>
      </c>
      <c r="H24" s="171" t="s">
        <v>576</v>
      </c>
      <c r="I24" s="174" t="s">
        <v>401</v>
      </c>
      <c r="J24" s="153"/>
      <c r="K24" s="28"/>
      <c r="L24" s="28"/>
      <c r="M24" s="28"/>
      <c r="N24" s="28"/>
      <c r="O24" s="28"/>
      <c r="P24" s="28" t="s">
        <v>14</v>
      </c>
      <c r="Q24" s="28"/>
      <c r="R24" s="162"/>
      <c r="S24" s="163">
        <f>(IF(P24="x",5,IF(O24="x",4,IF(N24="x",3,IF(M24="x",2,IF(L24="x",1,IF(K24="x",0,"")))))))</f>
        <v>5</v>
      </c>
      <c r="T24" s="164" t="s">
        <v>368</v>
      </c>
      <c r="U24" s="153"/>
      <c r="V24" s="160" t="str">
        <f t="shared" si="0"/>
        <v>4.1</v>
      </c>
      <c r="W24" s="254"/>
      <c r="X24" s="255"/>
      <c r="Y24" s="255"/>
      <c r="Z24" s="255"/>
      <c r="AA24" s="255"/>
      <c r="AB24" s="255"/>
      <c r="AC24" s="255"/>
      <c r="AD24" s="255"/>
      <c r="AE24" s="255"/>
      <c r="AF24" s="255"/>
      <c r="AG24" s="255"/>
      <c r="AH24" s="255"/>
    </row>
    <row r="25" spans="1:34" ht="80.25" customHeight="1" x14ac:dyDescent="0.25">
      <c r="A25" s="160" t="s">
        <v>262</v>
      </c>
      <c r="B25" s="253" t="s">
        <v>423</v>
      </c>
      <c r="C25" s="253"/>
      <c r="D25" s="253"/>
      <c r="E25" s="171" t="s">
        <v>492</v>
      </c>
      <c r="F25" s="171" t="s">
        <v>556</v>
      </c>
      <c r="G25" s="171" t="s">
        <v>424</v>
      </c>
      <c r="H25" s="171" t="s">
        <v>455</v>
      </c>
      <c r="I25" s="171" t="s">
        <v>425</v>
      </c>
      <c r="J25" s="153"/>
      <c r="K25" s="28"/>
      <c r="L25" s="28"/>
      <c r="M25" s="28"/>
      <c r="N25" s="28"/>
      <c r="O25" s="28"/>
      <c r="P25" s="28" t="s">
        <v>14</v>
      </c>
      <c r="Q25" s="28"/>
      <c r="R25" s="162"/>
      <c r="S25" s="163">
        <f>(IF(P25="x",5,IF(O25="x",4,IF(N25="x",3,IF(M25="x",2,IF(L25="x",1,IF(K25="x",0,"")))))))</f>
        <v>5</v>
      </c>
      <c r="T25" s="164" t="s">
        <v>368</v>
      </c>
      <c r="U25" s="153"/>
      <c r="V25" s="160" t="str">
        <f t="shared" si="0"/>
        <v>4.2</v>
      </c>
      <c r="W25" s="254"/>
      <c r="X25" s="255"/>
      <c r="Y25" s="255"/>
      <c r="Z25" s="255"/>
      <c r="AA25" s="255"/>
      <c r="AB25" s="255"/>
      <c r="AC25" s="255"/>
      <c r="AD25" s="255"/>
      <c r="AE25" s="255"/>
      <c r="AF25" s="255"/>
      <c r="AG25" s="255"/>
      <c r="AH25" s="255"/>
    </row>
    <row r="26" spans="1:34" ht="136.5" customHeight="1" x14ac:dyDescent="0.25">
      <c r="A26" s="160" t="s">
        <v>382</v>
      </c>
      <c r="B26" s="253" t="s">
        <v>159</v>
      </c>
      <c r="C26" s="253"/>
      <c r="D26" s="253"/>
      <c r="E26" s="171" t="s">
        <v>493</v>
      </c>
      <c r="F26" s="171" t="s">
        <v>160</v>
      </c>
      <c r="G26" s="171" t="s">
        <v>426</v>
      </c>
      <c r="H26" s="171" t="s">
        <v>456</v>
      </c>
      <c r="I26" s="171" t="s">
        <v>403</v>
      </c>
      <c r="J26" s="153"/>
      <c r="K26" s="28"/>
      <c r="L26" s="28"/>
      <c r="M26" s="28"/>
      <c r="N26" s="28"/>
      <c r="O26" s="28"/>
      <c r="P26" s="28" t="s">
        <v>14</v>
      </c>
      <c r="Q26" s="28"/>
      <c r="R26" s="162"/>
      <c r="S26" s="163">
        <f>(IF(P26="x",5,IF(O26="x",4,IF(N26="x",3,IF(M26="x",2,IF(L26="x",1,IF(K26="x",0,"")))))))</f>
        <v>5</v>
      </c>
      <c r="T26" s="164" t="s">
        <v>368</v>
      </c>
      <c r="U26" s="153"/>
      <c r="V26" s="160" t="str">
        <f t="shared" si="0"/>
        <v>4.3</v>
      </c>
      <c r="W26" s="254"/>
      <c r="X26" s="255"/>
      <c r="Y26" s="255"/>
      <c r="Z26" s="255"/>
      <c r="AA26" s="255"/>
      <c r="AB26" s="255"/>
      <c r="AC26" s="255"/>
      <c r="AD26" s="255"/>
      <c r="AE26" s="255"/>
      <c r="AF26" s="255"/>
      <c r="AG26" s="255"/>
      <c r="AH26" s="255"/>
    </row>
    <row r="27" spans="1:34" ht="26.4" customHeight="1" x14ac:dyDescent="0.25">
      <c r="A27" s="147"/>
      <c r="B27" s="165"/>
      <c r="C27" s="151"/>
      <c r="D27" s="151"/>
      <c r="E27" s="151"/>
      <c r="F27" s="151"/>
      <c r="G27" s="151"/>
      <c r="H27" s="151"/>
      <c r="I27" s="151"/>
      <c r="S27" s="151"/>
      <c r="T27" s="151"/>
      <c r="U27" s="142"/>
      <c r="V27" s="147"/>
    </row>
    <row r="28" spans="1:34" ht="39.9" customHeight="1" x14ac:dyDescent="0.25"/>
    <row r="29" spans="1:34" ht="26.4" customHeight="1" x14ac:dyDescent="0.25"/>
    <row r="30" spans="1:34" ht="12.75" customHeight="1" x14ac:dyDescent="0.25"/>
    <row r="31" spans="1:34" ht="12.75" customHeight="1" x14ac:dyDescent="0.25"/>
    <row r="32" spans="1:34" ht="12.75" customHeight="1" x14ac:dyDescent="0.25"/>
    <row r="33" ht="12.75" customHeight="1" x14ac:dyDescent="0.25"/>
    <row r="37" ht="26.4" customHeight="1" x14ac:dyDescent="0.25"/>
    <row r="38" ht="26.4" customHeight="1" x14ac:dyDescent="0.25"/>
    <row r="39" ht="26.4" customHeight="1" x14ac:dyDescent="0.25"/>
    <row r="40" ht="26.4" customHeight="1" x14ac:dyDescent="0.25"/>
    <row r="48" ht="12.75" customHeight="1" x14ac:dyDescent="0.25"/>
    <row r="49" ht="26.4" customHeight="1" x14ac:dyDescent="0.25"/>
    <row r="50" ht="26.4" customHeight="1" x14ac:dyDescent="0.25"/>
    <row r="51" ht="39.9" customHeight="1" x14ac:dyDescent="0.25"/>
    <row r="52" ht="39.9" customHeight="1" x14ac:dyDescent="0.25"/>
    <row r="53" ht="39.9" customHeight="1" x14ac:dyDescent="0.25"/>
    <row r="54" ht="26.4" customHeight="1" x14ac:dyDescent="0.25"/>
    <row r="62" ht="26.4" customHeight="1" x14ac:dyDescent="0.25"/>
    <row r="63" ht="26.4" customHeight="1" x14ac:dyDescent="0.25"/>
    <row r="64" ht="39.9" customHeight="1" x14ac:dyDescent="0.25"/>
    <row r="65" ht="39.9" customHeight="1" x14ac:dyDescent="0.25"/>
    <row r="66" ht="66" customHeight="1" x14ac:dyDescent="0.25"/>
    <row r="67" ht="39.9" customHeight="1" x14ac:dyDescent="0.25"/>
    <row r="75" ht="39.9" customHeight="1" x14ac:dyDescent="0.25"/>
    <row r="76" ht="26.4" customHeight="1" x14ac:dyDescent="0.25"/>
    <row r="77" ht="39.9" customHeight="1" x14ac:dyDescent="0.25"/>
    <row r="78" ht="39.9" customHeight="1" x14ac:dyDescent="0.25"/>
    <row r="79" ht="39.9" customHeight="1" x14ac:dyDescent="0.25"/>
  </sheetData>
  <mergeCells count="54">
    <mergeCell ref="W5:AH5"/>
    <mergeCell ref="K6:K12"/>
    <mergeCell ref="S6:S12"/>
    <mergeCell ref="W11:AH11"/>
    <mergeCell ref="A2:B2"/>
    <mergeCell ref="W2:AB2"/>
    <mergeCell ref="B4:D9"/>
    <mergeCell ref="K4:T4"/>
    <mergeCell ref="W4:AH4"/>
    <mergeCell ref="A10:D11"/>
    <mergeCell ref="L6:L12"/>
    <mergeCell ref="W10:AH10"/>
    <mergeCell ref="N6:N12"/>
    <mergeCell ref="O6:O12"/>
    <mergeCell ref="B13:D13"/>
    <mergeCell ref="W13:AH13"/>
    <mergeCell ref="T6:T12"/>
    <mergeCell ref="K13:Q13"/>
    <mergeCell ref="M6:M12"/>
    <mergeCell ref="W8:AH8"/>
    <mergeCell ref="W6:AH6"/>
    <mergeCell ref="Q6:Q12"/>
    <mergeCell ref="W7:AH7"/>
    <mergeCell ref="W9:AH9"/>
    <mergeCell ref="P6:P12"/>
    <mergeCell ref="W14:AH14"/>
    <mergeCell ref="K14:T14"/>
    <mergeCell ref="B16:D16"/>
    <mergeCell ref="W16:AH16"/>
    <mergeCell ref="B19:D19"/>
    <mergeCell ref="W19:AH19"/>
    <mergeCell ref="B17:I17"/>
    <mergeCell ref="W17:AH17"/>
    <mergeCell ref="B18:D18"/>
    <mergeCell ref="W18:AH18"/>
    <mergeCell ref="K17:T17"/>
    <mergeCell ref="B15:D15"/>
    <mergeCell ref="W15:AH15"/>
    <mergeCell ref="B14:I14"/>
    <mergeCell ref="B22:D22"/>
    <mergeCell ref="W22:AH22"/>
    <mergeCell ref="B20:I20"/>
    <mergeCell ref="W20:AH20"/>
    <mergeCell ref="B21:D21"/>
    <mergeCell ref="W21:AH21"/>
    <mergeCell ref="K20:T20"/>
    <mergeCell ref="B25:D25"/>
    <mergeCell ref="W25:AH25"/>
    <mergeCell ref="B26:D26"/>
    <mergeCell ref="W26:AH26"/>
    <mergeCell ref="B23:I23"/>
    <mergeCell ref="W23:AH23"/>
    <mergeCell ref="B24:D24"/>
    <mergeCell ref="W24:AH24"/>
  </mergeCells>
  <phoneticPr fontId="16" type="noConversion"/>
  <conditionalFormatting sqref="V23 A14 V14">
    <cfRule type="cellIs" dxfId="170" priority="10" stopIfTrue="1" operator="equal">
      <formula>"Closed"</formula>
    </cfRule>
    <cfRule type="cellIs" dxfId="169" priority="11" stopIfTrue="1" operator="equal">
      <formula>"Open"</formula>
    </cfRule>
    <cfRule type="cellIs" dxfId="168" priority="12" stopIfTrue="1" operator="equal">
      <formula>"Draft"</formula>
    </cfRule>
  </conditionalFormatting>
  <conditionalFormatting sqref="T24:T26 T18:T19 T21:T22 I2 T15:T16">
    <cfRule type="cellIs" dxfId="167" priority="13" stopIfTrue="1" operator="equal">
      <formula>"Closed"</formula>
    </cfRule>
    <cfRule type="cellIs" dxfId="166" priority="14" stopIfTrue="1" operator="equal">
      <formula>"Open"</formula>
    </cfRule>
    <cfRule type="cellIs" dxfId="165" priority="15" stopIfTrue="1" operator="equal">
      <formula>"Draft"</formula>
    </cfRule>
  </conditionalFormatting>
  <conditionalFormatting sqref="A17 V17">
    <cfRule type="cellIs" dxfId="164" priority="7" stopIfTrue="1" operator="equal">
      <formula>"Closed"</formula>
    </cfRule>
    <cfRule type="cellIs" dxfId="163" priority="8" stopIfTrue="1" operator="equal">
      <formula>"Open"</formula>
    </cfRule>
    <cfRule type="cellIs" dxfId="162" priority="9" stopIfTrue="1" operator="equal">
      <formula>"Draft"</formula>
    </cfRule>
  </conditionalFormatting>
  <conditionalFormatting sqref="A20 V20">
    <cfRule type="cellIs" dxfId="161" priority="4" stopIfTrue="1" operator="equal">
      <formula>"Closed"</formula>
    </cfRule>
    <cfRule type="cellIs" dxfId="160" priority="5" stopIfTrue="1" operator="equal">
      <formula>"Open"</formula>
    </cfRule>
    <cfRule type="cellIs" dxfId="159" priority="6" stopIfTrue="1" operator="equal">
      <formula>"Draft"</formula>
    </cfRule>
  </conditionalFormatting>
  <conditionalFormatting sqref="A23">
    <cfRule type="cellIs" dxfId="158" priority="1" stopIfTrue="1" operator="equal">
      <formula>"Closed"</formula>
    </cfRule>
    <cfRule type="cellIs" dxfId="157" priority="2" stopIfTrue="1" operator="equal">
      <formula>"Open"</formula>
    </cfRule>
    <cfRule type="cellIs" dxfId="156" priority="3" stopIfTrue="1" operator="equal">
      <formula>"Draft"</formula>
    </cfRule>
  </conditionalFormatting>
  <dataValidations count="2">
    <dataValidation type="list" allowBlank="1" showErrorMessage="1" sqref="T24:T26 T18:T19 T21:T22 R2:U2 I2 T15:T16">
      <formula1>INDIRECT("LIST4")</formula1>
      <formula2>0</formula2>
    </dataValidation>
    <dataValidation type="list" allowBlank="1" showErrorMessage="1" sqref="K15:Q16 K18:Q19 K24:Q26 K21:Q22">
      <formula1>INDIRECT("LIST5")</formula1>
      <formula2>0</formula2>
    </dataValidation>
  </dataValidations>
  <hyperlinks>
    <hyperlink ref="K4" location="Assessment Overview!A1" display="Back to Assessment Overview"/>
    <hyperlink ref="K4:T4" location="'Assessment summary'!A1" display="Back to Assessment Overview"/>
    <hyperlink ref="P4" location="'Assessment summary'!A1" display="Back to Assessment Overview"/>
  </hyperlinks>
  <pageMargins left="0.74803149606299213" right="0.74803149606299213" top="0.98425196850393704" bottom="0.98425196850393704" header="0.51181102362204722" footer="0.51181102362204722"/>
  <pageSetup paperSize="8" scale="54" firstPageNumber="0" fitToHeight="0" orientation="landscape" r:id="rId1"/>
  <headerFooter alignWithMargins="0">
    <oddHeader>&amp;L&amp;A&amp;CConfidential&amp;RFinal</oddHeader>
    <oddFooter>&amp;C&amp;F</oddFooter>
  </headerFooter>
  <rowBreaks count="3" manualBreakCount="3">
    <brk id="22" max="16383" man="1"/>
    <brk id="44" max="16383" man="1"/>
    <brk id="70" max="16383" man="1"/>
  </rowBreaks>
  <colBreaks count="2" manualBreakCount="2">
    <brk id="9" max="25" man="1"/>
    <brk id="20"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tabColor indexed="11"/>
    <pageSetUpPr fitToPage="1"/>
  </sheetPr>
  <dimension ref="A1:AH27"/>
  <sheetViews>
    <sheetView view="pageBreakPreview" topLeftCell="A15" zoomScale="70" zoomScaleNormal="82" zoomScaleSheetLayoutView="70" workbookViewId="0">
      <selection activeCell="S24" sqref="S24"/>
    </sheetView>
  </sheetViews>
  <sheetFormatPr defaultColWidth="9.109375" defaultRowHeight="12.6" x14ac:dyDescent="0.25"/>
  <cols>
    <col min="1" max="1" width="8.109375" style="143" customWidth="1"/>
    <col min="2" max="2" width="15.6640625" style="166" customWidth="1"/>
    <col min="3" max="3" width="6.6640625" style="141" customWidth="1"/>
    <col min="4" max="4" width="40.6640625" style="141" customWidth="1"/>
    <col min="5" max="5" width="84.44140625" style="141" hidden="1" customWidth="1"/>
    <col min="6" max="6" width="38.6640625" style="141" hidden="1" customWidth="1"/>
    <col min="7" max="7" width="9.109375" style="141"/>
    <col min="8" max="8" width="30.6640625" style="141" customWidth="1"/>
    <col min="9" max="9" width="10.5546875" style="141" customWidth="1"/>
    <col min="10" max="10" width="4.6640625" style="141" customWidth="1"/>
    <col min="11" max="14" width="6.6640625" style="141" customWidth="1"/>
    <col min="15" max="17" width="7.6640625" style="141" customWidth="1"/>
    <col min="18" max="18" width="4.6640625" style="141" customWidth="1"/>
    <col min="19" max="19" width="6.6640625" style="141" customWidth="1"/>
    <col min="20" max="20" width="9.109375" style="141"/>
    <col min="21" max="21" width="6.6640625" style="141" customWidth="1"/>
    <col min="22" max="25" width="12.6640625" style="143" customWidth="1"/>
    <col min="26" max="16384" width="9.109375" style="141"/>
  </cols>
  <sheetData>
    <row r="1" spans="1:34" x14ac:dyDescent="0.25">
      <c r="A1" s="138"/>
      <c r="B1" s="139"/>
      <c r="C1" s="140"/>
      <c r="D1" s="140"/>
      <c r="E1" s="140"/>
      <c r="F1" s="140"/>
      <c r="G1" s="140"/>
      <c r="H1" s="140"/>
      <c r="I1" s="140"/>
      <c r="U1" s="142"/>
      <c r="W1" s="138"/>
      <c r="X1" s="138"/>
      <c r="Y1" s="138"/>
    </row>
    <row r="2" spans="1:34" ht="13.2" x14ac:dyDescent="0.25">
      <c r="A2" s="278" t="s">
        <v>246</v>
      </c>
      <c r="B2" s="278"/>
      <c r="C2" s="144" t="s">
        <v>270</v>
      </c>
      <c r="D2" s="145" t="s">
        <v>427</v>
      </c>
      <c r="E2" s="196"/>
      <c r="F2" s="196"/>
      <c r="G2" s="142"/>
      <c r="H2" s="192"/>
      <c r="I2" s="95" t="s">
        <v>368</v>
      </c>
      <c r="K2" s="142"/>
      <c r="L2" s="142"/>
      <c r="M2" s="142"/>
      <c r="N2" s="142"/>
      <c r="O2" s="142"/>
      <c r="P2" s="142"/>
      <c r="Q2" s="142"/>
      <c r="R2" s="142"/>
      <c r="S2" s="142"/>
      <c r="T2" s="142"/>
      <c r="U2" s="142"/>
      <c r="V2" s="146" t="str">
        <f>+C2</f>
        <v>O</v>
      </c>
      <c r="W2" s="279" t="str">
        <f>+D2</f>
        <v>Organization</v>
      </c>
      <c r="X2" s="279"/>
      <c r="Y2" s="279"/>
      <c r="Z2" s="279"/>
      <c r="AA2" s="279"/>
      <c r="AB2" s="279"/>
      <c r="AC2" s="142"/>
    </row>
    <row r="3" spans="1:34" x14ac:dyDescent="0.25">
      <c r="A3" s="147"/>
      <c r="B3" s="141"/>
      <c r="E3" s="142"/>
      <c r="F3" s="142"/>
      <c r="G3" s="142"/>
      <c r="H3" s="142"/>
      <c r="I3" s="142"/>
      <c r="K3" s="140"/>
      <c r="L3" s="140"/>
      <c r="M3" s="140"/>
      <c r="N3" s="140"/>
      <c r="O3" s="140"/>
      <c r="P3" s="140"/>
      <c r="Q3" s="140"/>
      <c r="R3" s="140"/>
      <c r="S3" s="140"/>
      <c r="T3" s="154"/>
      <c r="U3" s="142"/>
      <c r="V3" s="140"/>
      <c r="W3" s="148"/>
      <c r="X3" s="148"/>
      <c r="Y3" s="148"/>
      <c r="Z3" s="148"/>
      <c r="AA3" s="148"/>
      <c r="AB3" s="148"/>
      <c r="AC3" s="140"/>
      <c r="AD3" s="140"/>
      <c r="AE3" s="140"/>
      <c r="AF3" s="140"/>
      <c r="AG3" s="140"/>
      <c r="AH3" s="140"/>
    </row>
    <row r="4" spans="1:34" ht="13.5" customHeight="1" x14ac:dyDescent="0.25">
      <c r="A4" s="147"/>
      <c r="B4" s="280" t="s">
        <v>122</v>
      </c>
      <c r="C4" s="280"/>
      <c r="D4" s="280"/>
      <c r="E4" s="197"/>
      <c r="F4" s="197"/>
      <c r="G4" s="142"/>
      <c r="H4" s="142"/>
      <c r="I4" s="142"/>
      <c r="J4" s="149"/>
      <c r="K4" s="281" t="s">
        <v>370</v>
      </c>
      <c r="L4" s="281"/>
      <c r="M4" s="281"/>
      <c r="N4" s="281"/>
      <c r="O4" s="281"/>
      <c r="P4" s="281"/>
      <c r="Q4" s="281"/>
      <c r="R4" s="281"/>
      <c r="S4" s="281"/>
      <c r="T4" s="281"/>
      <c r="U4" s="142"/>
      <c r="V4" s="150" t="s">
        <v>371</v>
      </c>
      <c r="W4" s="271" t="s">
        <v>372</v>
      </c>
      <c r="X4" s="271"/>
      <c r="Y4" s="271"/>
      <c r="Z4" s="271"/>
      <c r="AA4" s="271"/>
      <c r="AB4" s="271"/>
      <c r="AC4" s="271"/>
      <c r="AD4" s="271"/>
      <c r="AE4" s="271"/>
      <c r="AF4" s="271"/>
      <c r="AG4" s="271"/>
      <c r="AH4" s="271"/>
    </row>
    <row r="5" spans="1:34" x14ac:dyDescent="0.25">
      <c r="A5" s="147"/>
      <c r="B5" s="280"/>
      <c r="C5" s="280"/>
      <c r="D5" s="280"/>
      <c r="E5" s="197"/>
      <c r="F5" s="197"/>
      <c r="G5" s="142"/>
      <c r="H5" s="142"/>
      <c r="I5" s="142"/>
      <c r="J5" s="149"/>
      <c r="K5" s="151"/>
      <c r="L5" s="151"/>
      <c r="M5" s="151"/>
      <c r="N5" s="151"/>
      <c r="O5" s="151"/>
      <c r="P5" s="151"/>
      <c r="Q5" s="151"/>
      <c r="R5" s="151"/>
      <c r="S5" s="151"/>
      <c r="T5" s="152"/>
      <c r="U5" s="142"/>
      <c r="V5" s="167"/>
      <c r="W5" s="255"/>
      <c r="X5" s="255"/>
      <c r="Y5" s="255"/>
      <c r="Z5" s="255"/>
      <c r="AA5" s="255"/>
      <c r="AB5" s="255"/>
      <c r="AC5" s="255"/>
      <c r="AD5" s="255"/>
      <c r="AE5" s="255"/>
      <c r="AF5" s="255"/>
      <c r="AG5" s="255"/>
      <c r="AH5" s="255"/>
    </row>
    <row r="6" spans="1:34" ht="12.15" customHeight="1" x14ac:dyDescent="0.25">
      <c r="A6" s="147"/>
      <c r="B6" s="280"/>
      <c r="C6" s="280"/>
      <c r="D6" s="280"/>
      <c r="E6" s="197"/>
      <c r="F6" s="197"/>
      <c r="G6" s="142"/>
      <c r="H6" s="142"/>
      <c r="I6" s="142"/>
      <c r="J6" s="149"/>
      <c r="K6" s="276" t="s">
        <v>569</v>
      </c>
      <c r="L6" s="276" t="s">
        <v>564</v>
      </c>
      <c r="M6" s="276" t="s">
        <v>565</v>
      </c>
      <c r="N6" s="276" t="s">
        <v>566</v>
      </c>
      <c r="O6" s="276" t="s">
        <v>567</v>
      </c>
      <c r="P6" s="276" t="s">
        <v>568</v>
      </c>
      <c r="Q6" s="276" t="s">
        <v>160</v>
      </c>
      <c r="R6" s="153"/>
      <c r="S6" s="272" t="s">
        <v>242</v>
      </c>
      <c r="T6" s="272" t="s">
        <v>373</v>
      </c>
      <c r="U6" s="142"/>
      <c r="V6" s="167"/>
      <c r="W6" s="255"/>
      <c r="X6" s="255"/>
      <c r="Y6" s="255"/>
      <c r="Z6" s="255"/>
      <c r="AA6" s="255"/>
      <c r="AB6" s="255"/>
      <c r="AC6" s="255"/>
      <c r="AD6" s="255"/>
      <c r="AE6" s="255"/>
      <c r="AF6" s="255"/>
      <c r="AG6" s="255"/>
      <c r="AH6" s="255"/>
    </row>
    <row r="7" spans="1:34" x14ac:dyDescent="0.25">
      <c r="A7" s="147"/>
      <c r="B7" s="280"/>
      <c r="C7" s="280"/>
      <c r="D7" s="280"/>
      <c r="E7" s="197"/>
      <c r="F7" s="197"/>
      <c r="G7" s="142"/>
      <c r="H7" s="142"/>
      <c r="I7" s="142"/>
      <c r="J7" s="149"/>
      <c r="K7" s="276"/>
      <c r="L7" s="276"/>
      <c r="M7" s="276"/>
      <c r="N7" s="276"/>
      <c r="O7" s="276"/>
      <c r="P7" s="276"/>
      <c r="Q7" s="276"/>
      <c r="R7" s="153"/>
      <c r="S7" s="272"/>
      <c r="T7" s="272"/>
      <c r="U7" s="142"/>
      <c r="V7" s="167"/>
      <c r="W7" s="255"/>
      <c r="X7" s="255"/>
      <c r="Y7" s="255"/>
      <c r="Z7" s="255"/>
      <c r="AA7" s="255"/>
      <c r="AB7" s="255"/>
      <c r="AC7" s="255"/>
      <c r="AD7" s="255"/>
      <c r="AE7" s="255"/>
      <c r="AF7" s="255"/>
      <c r="AG7" s="255"/>
      <c r="AH7" s="255"/>
    </row>
    <row r="8" spans="1:34" x14ac:dyDescent="0.25">
      <c r="A8" s="147"/>
      <c r="B8" s="280"/>
      <c r="C8" s="280"/>
      <c r="D8" s="280"/>
      <c r="E8" s="197"/>
      <c r="F8" s="197"/>
      <c r="G8" s="142"/>
      <c r="H8" s="142"/>
      <c r="I8" s="142"/>
      <c r="J8" s="149"/>
      <c r="K8" s="276"/>
      <c r="L8" s="276"/>
      <c r="M8" s="276"/>
      <c r="N8" s="276"/>
      <c r="O8" s="276"/>
      <c r="P8" s="276"/>
      <c r="Q8" s="276"/>
      <c r="R8" s="153"/>
      <c r="S8" s="272"/>
      <c r="T8" s="272"/>
      <c r="U8" s="142"/>
      <c r="V8" s="167"/>
      <c r="W8" s="255"/>
      <c r="X8" s="255"/>
      <c r="Y8" s="255"/>
      <c r="Z8" s="255"/>
      <c r="AA8" s="255"/>
      <c r="AB8" s="255"/>
      <c r="AC8" s="255"/>
      <c r="AD8" s="255"/>
      <c r="AE8" s="255"/>
      <c r="AF8" s="255"/>
      <c r="AG8" s="255"/>
      <c r="AH8" s="255"/>
    </row>
    <row r="9" spans="1:34" x14ac:dyDescent="0.25">
      <c r="B9" s="280"/>
      <c r="C9" s="280"/>
      <c r="D9" s="280"/>
      <c r="E9" s="197"/>
      <c r="F9" s="197"/>
      <c r="G9" s="142"/>
      <c r="H9" s="142"/>
      <c r="I9" s="142"/>
      <c r="J9" s="149"/>
      <c r="K9" s="276"/>
      <c r="L9" s="276"/>
      <c r="M9" s="276"/>
      <c r="N9" s="276"/>
      <c r="O9" s="276"/>
      <c r="P9" s="276"/>
      <c r="Q9" s="276"/>
      <c r="R9" s="153"/>
      <c r="S9" s="272"/>
      <c r="T9" s="272"/>
      <c r="U9" s="142"/>
      <c r="V9" s="167"/>
      <c r="W9" s="255"/>
      <c r="X9" s="255"/>
      <c r="Y9" s="255"/>
      <c r="Z9" s="255"/>
      <c r="AA9" s="255"/>
      <c r="AB9" s="255"/>
      <c r="AC9" s="255"/>
      <c r="AD9" s="255"/>
      <c r="AE9" s="255"/>
      <c r="AF9" s="255"/>
      <c r="AG9" s="255"/>
      <c r="AH9" s="255"/>
    </row>
    <row r="10" spans="1:34" x14ac:dyDescent="0.25">
      <c r="A10" s="282"/>
      <c r="B10" s="283"/>
      <c r="C10" s="283"/>
      <c r="D10" s="284"/>
      <c r="E10" s="193"/>
      <c r="F10" s="193"/>
      <c r="G10" s="140"/>
      <c r="H10" s="140"/>
      <c r="I10" s="140"/>
      <c r="J10" s="149"/>
      <c r="K10" s="276"/>
      <c r="L10" s="276"/>
      <c r="M10" s="276"/>
      <c r="N10" s="276"/>
      <c r="O10" s="276"/>
      <c r="P10" s="276"/>
      <c r="Q10" s="276"/>
      <c r="R10" s="153"/>
      <c r="S10" s="272"/>
      <c r="T10" s="272"/>
      <c r="U10" s="142"/>
      <c r="V10" s="167"/>
      <c r="W10" s="255"/>
      <c r="X10" s="255"/>
      <c r="Y10" s="255"/>
      <c r="Z10" s="255"/>
      <c r="AA10" s="255"/>
      <c r="AB10" s="255"/>
      <c r="AC10" s="255"/>
      <c r="AD10" s="255"/>
      <c r="AE10" s="255"/>
      <c r="AF10" s="255"/>
      <c r="AG10" s="255"/>
      <c r="AH10" s="255"/>
    </row>
    <row r="11" spans="1:34" x14ac:dyDescent="0.25">
      <c r="A11" s="285"/>
      <c r="B11" s="286"/>
      <c r="C11" s="286"/>
      <c r="D11" s="287"/>
      <c r="E11" s="194"/>
      <c r="F11" s="194"/>
      <c r="G11" s="142"/>
      <c r="H11" s="142"/>
      <c r="I11" s="142"/>
      <c r="J11" s="149"/>
      <c r="K11" s="276"/>
      <c r="L11" s="276"/>
      <c r="M11" s="276"/>
      <c r="N11" s="276"/>
      <c r="O11" s="276"/>
      <c r="P11" s="276"/>
      <c r="Q11" s="276"/>
      <c r="R11" s="153"/>
      <c r="S11" s="272"/>
      <c r="T11" s="272"/>
      <c r="U11" s="142"/>
      <c r="V11" s="167"/>
      <c r="W11" s="255"/>
      <c r="X11" s="255"/>
      <c r="Y11" s="255"/>
      <c r="Z11" s="255"/>
      <c r="AA11" s="255"/>
      <c r="AB11" s="255"/>
      <c r="AC11" s="255"/>
      <c r="AD11" s="255"/>
      <c r="AE11" s="255"/>
      <c r="AF11" s="255"/>
      <c r="AG11" s="255"/>
      <c r="AH11" s="255"/>
    </row>
    <row r="12" spans="1:34" x14ac:dyDescent="0.25">
      <c r="A12" s="154"/>
      <c r="B12" s="154"/>
      <c r="C12" s="154"/>
      <c r="D12" s="154"/>
      <c r="E12" s="155"/>
      <c r="F12" s="155"/>
      <c r="G12" s="148"/>
      <c r="H12" s="148"/>
      <c r="I12" s="148"/>
      <c r="J12" s="149"/>
      <c r="K12" s="277"/>
      <c r="L12" s="277"/>
      <c r="M12" s="277"/>
      <c r="N12" s="277"/>
      <c r="O12" s="277"/>
      <c r="P12" s="277"/>
      <c r="Q12" s="277"/>
      <c r="R12" s="153"/>
      <c r="S12" s="272"/>
      <c r="T12" s="272"/>
      <c r="U12" s="142"/>
      <c r="V12" s="140"/>
      <c r="W12" s="148"/>
      <c r="X12" s="148"/>
      <c r="Y12" s="148"/>
      <c r="Z12" s="155"/>
      <c r="AA12" s="148"/>
      <c r="AB12" s="148"/>
      <c r="AC12" s="151"/>
      <c r="AD12" s="151"/>
      <c r="AE12" s="151"/>
      <c r="AF12" s="151"/>
      <c r="AG12" s="151"/>
      <c r="AH12" s="151"/>
    </row>
    <row r="13" spans="1:34" ht="25.65" customHeight="1" x14ac:dyDescent="0.25">
      <c r="A13" s="156" t="s">
        <v>375</v>
      </c>
      <c r="B13" s="269" t="s">
        <v>376</v>
      </c>
      <c r="C13" s="269"/>
      <c r="D13" s="269"/>
      <c r="E13" s="157" t="s">
        <v>485</v>
      </c>
      <c r="F13" s="198" t="s">
        <v>540</v>
      </c>
      <c r="G13" s="157" t="s">
        <v>577</v>
      </c>
      <c r="H13" s="198" t="s">
        <v>437</v>
      </c>
      <c r="I13" s="157" t="s">
        <v>378</v>
      </c>
      <c r="J13" s="153"/>
      <c r="K13" s="273" t="s">
        <v>379</v>
      </c>
      <c r="L13" s="274"/>
      <c r="M13" s="274"/>
      <c r="N13" s="274"/>
      <c r="O13" s="274"/>
      <c r="P13" s="274"/>
      <c r="Q13" s="275"/>
      <c r="R13" s="158"/>
      <c r="S13" s="142"/>
      <c r="T13" s="142"/>
      <c r="U13" s="153"/>
      <c r="V13" s="159" t="s">
        <v>380</v>
      </c>
      <c r="W13" s="270" t="s">
        <v>381</v>
      </c>
      <c r="X13" s="271"/>
      <c r="Y13" s="271"/>
      <c r="Z13" s="271"/>
      <c r="AA13" s="271"/>
      <c r="AB13" s="271"/>
      <c r="AC13" s="271"/>
      <c r="AD13" s="271"/>
      <c r="AE13" s="271"/>
      <c r="AF13" s="271"/>
      <c r="AG13" s="271"/>
      <c r="AH13" s="271"/>
    </row>
    <row r="14" spans="1:34" ht="52.5" customHeight="1" x14ac:dyDescent="0.25">
      <c r="A14" s="172">
        <v>5</v>
      </c>
      <c r="B14" s="261" t="s">
        <v>140</v>
      </c>
      <c r="C14" s="262"/>
      <c r="D14" s="262"/>
      <c r="E14" s="262"/>
      <c r="F14" s="262"/>
      <c r="G14" s="262"/>
      <c r="H14" s="262"/>
      <c r="I14" s="263"/>
      <c r="J14" s="153"/>
      <c r="K14" s="265" t="s">
        <v>374</v>
      </c>
      <c r="L14" s="266"/>
      <c r="M14" s="266"/>
      <c r="N14" s="266"/>
      <c r="O14" s="266"/>
      <c r="P14" s="266"/>
      <c r="Q14" s="266"/>
      <c r="R14" s="266"/>
      <c r="S14" s="266"/>
      <c r="T14" s="267"/>
      <c r="U14" s="153"/>
      <c r="V14" s="172">
        <f t="shared" ref="V14:V20" si="0">+A14</f>
        <v>5</v>
      </c>
      <c r="W14" s="254"/>
      <c r="X14" s="255"/>
      <c r="Y14" s="255"/>
      <c r="Z14" s="255"/>
      <c r="AA14" s="255"/>
      <c r="AB14" s="255"/>
      <c r="AC14" s="255"/>
      <c r="AD14" s="255"/>
      <c r="AE14" s="255"/>
      <c r="AF14" s="255"/>
      <c r="AG14" s="255"/>
      <c r="AH14" s="255"/>
    </row>
    <row r="15" spans="1:34" ht="169.5" customHeight="1" x14ac:dyDescent="0.25">
      <c r="A15" s="160" t="s">
        <v>264</v>
      </c>
      <c r="B15" s="268" t="s">
        <v>185</v>
      </c>
      <c r="C15" s="268"/>
      <c r="D15" s="268"/>
      <c r="E15" s="161" t="s">
        <v>494</v>
      </c>
      <c r="F15" s="161" t="s">
        <v>160</v>
      </c>
      <c r="G15" s="161" t="s">
        <v>428</v>
      </c>
      <c r="H15" s="161" t="s">
        <v>478</v>
      </c>
      <c r="I15" s="161" t="s">
        <v>429</v>
      </c>
      <c r="J15" s="153"/>
      <c r="K15" s="28"/>
      <c r="L15" s="28"/>
      <c r="M15" s="28"/>
      <c r="N15" s="28"/>
      <c r="O15" s="28"/>
      <c r="P15" s="28" t="s">
        <v>14</v>
      </c>
      <c r="Q15" s="28"/>
      <c r="R15" s="162"/>
      <c r="S15" s="163">
        <f>(IF(P15="x",5,IF(O15="x",4,IF(N15="x",3,IF(M15="x",2,IF(L15="x",1,IF(K15="x",0,"")))))))</f>
        <v>5</v>
      </c>
      <c r="T15" s="164" t="s">
        <v>368</v>
      </c>
      <c r="U15" s="153"/>
      <c r="V15" s="160" t="str">
        <f t="shared" si="0"/>
        <v>5.1</v>
      </c>
      <c r="W15" s="254"/>
      <c r="X15" s="255"/>
      <c r="Y15" s="255"/>
      <c r="Z15" s="255"/>
      <c r="AA15" s="255"/>
      <c r="AB15" s="255"/>
      <c r="AC15" s="255"/>
      <c r="AD15" s="255"/>
      <c r="AE15" s="255"/>
      <c r="AF15" s="255"/>
      <c r="AG15" s="255"/>
      <c r="AH15" s="255"/>
    </row>
    <row r="16" spans="1:34" ht="78" customHeight="1" x14ac:dyDescent="0.25">
      <c r="A16" s="160" t="s">
        <v>266</v>
      </c>
      <c r="B16" s="268" t="s">
        <v>186</v>
      </c>
      <c r="C16" s="268"/>
      <c r="D16" s="268"/>
      <c r="E16" s="161" t="s">
        <v>495</v>
      </c>
      <c r="F16" s="161" t="s">
        <v>160</v>
      </c>
      <c r="G16" s="161" t="s">
        <v>434</v>
      </c>
      <c r="H16" s="161" t="s">
        <v>476</v>
      </c>
      <c r="I16" s="161" t="s">
        <v>435</v>
      </c>
      <c r="J16" s="153"/>
      <c r="K16" s="28"/>
      <c r="L16" s="28"/>
      <c r="M16" s="28"/>
      <c r="N16" s="28"/>
      <c r="O16" s="28"/>
      <c r="P16" s="28" t="s">
        <v>14</v>
      </c>
      <c r="Q16" s="28"/>
      <c r="R16" s="162"/>
      <c r="S16" s="163">
        <f>(IF(P16="x",5,IF(O16="x",4,IF(N16="x",3,IF(M16="x",2,IF(L16="x",1,IF(K16="x",0,"")))))))</f>
        <v>5</v>
      </c>
      <c r="T16" s="164" t="s">
        <v>368</v>
      </c>
      <c r="U16" s="153"/>
      <c r="V16" s="160" t="str">
        <f t="shared" si="0"/>
        <v>5.2</v>
      </c>
      <c r="W16" s="259"/>
      <c r="X16" s="260"/>
      <c r="Y16" s="260"/>
      <c r="Z16" s="260"/>
      <c r="AA16" s="260"/>
      <c r="AB16" s="260"/>
      <c r="AC16" s="260"/>
      <c r="AD16" s="260"/>
      <c r="AE16" s="260"/>
      <c r="AF16" s="260"/>
      <c r="AG16" s="260"/>
      <c r="AH16" s="254"/>
    </row>
    <row r="17" spans="1:34" ht="52.5" customHeight="1" x14ac:dyDescent="0.25">
      <c r="A17" s="172">
        <v>6</v>
      </c>
      <c r="B17" s="261" t="s">
        <v>388</v>
      </c>
      <c r="C17" s="262"/>
      <c r="D17" s="262"/>
      <c r="E17" s="262"/>
      <c r="F17" s="262"/>
      <c r="G17" s="262"/>
      <c r="H17" s="262"/>
      <c r="I17" s="263"/>
      <c r="J17" s="153"/>
      <c r="K17" s="265"/>
      <c r="L17" s="266"/>
      <c r="M17" s="266"/>
      <c r="N17" s="266" t="s">
        <v>479</v>
      </c>
      <c r="O17" s="266"/>
      <c r="P17" s="266"/>
      <c r="Q17" s="266"/>
      <c r="R17" s="266"/>
      <c r="S17" s="266"/>
      <c r="T17" s="267"/>
      <c r="U17" s="153"/>
      <c r="V17" s="172">
        <f t="shared" si="0"/>
        <v>6</v>
      </c>
      <c r="W17" s="254"/>
      <c r="X17" s="255"/>
      <c r="Y17" s="255"/>
      <c r="Z17" s="255"/>
      <c r="AA17" s="255"/>
      <c r="AB17" s="255"/>
      <c r="AC17" s="255"/>
      <c r="AD17" s="255"/>
      <c r="AE17" s="255"/>
      <c r="AF17" s="255"/>
      <c r="AG17" s="255"/>
      <c r="AH17" s="255"/>
    </row>
    <row r="18" spans="1:34" ht="84.75" customHeight="1" x14ac:dyDescent="0.25">
      <c r="A18" s="160" t="s">
        <v>271</v>
      </c>
      <c r="B18" s="268" t="s">
        <v>187</v>
      </c>
      <c r="C18" s="268"/>
      <c r="D18" s="268"/>
      <c r="E18" s="161" t="s">
        <v>496</v>
      </c>
      <c r="F18" s="161" t="s">
        <v>160</v>
      </c>
      <c r="G18" s="161" t="s">
        <v>430</v>
      </c>
      <c r="H18" s="161" t="s">
        <v>442</v>
      </c>
      <c r="I18" s="161" t="s">
        <v>431</v>
      </c>
      <c r="J18" s="153"/>
      <c r="K18" s="28"/>
      <c r="L18" s="28"/>
      <c r="M18" s="28"/>
      <c r="N18" s="28"/>
      <c r="O18" s="28"/>
      <c r="P18" s="28" t="s">
        <v>14</v>
      </c>
      <c r="Q18" s="28"/>
      <c r="R18" s="162"/>
      <c r="S18" s="163">
        <f>(IF(P18="x",5,IF(O18="x",4,IF(N18="x",3,IF(M18="x",2,IF(L18="x",1,IF(K18="x",0,"")))))))</f>
        <v>5</v>
      </c>
      <c r="T18" s="164" t="s">
        <v>368</v>
      </c>
      <c r="U18" s="153"/>
      <c r="V18" s="160" t="str">
        <f t="shared" si="0"/>
        <v>6.1</v>
      </c>
      <c r="W18" s="254"/>
      <c r="X18" s="255"/>
      <c r="Y18" s="255"/>
      <c r="Z18" s="255"/>
      <c r="AA18" s="255"/>
      <c r="AB18" s="255"/>
      <c r="AC18" s="255"/>
      <c r="AD18" s="255"/>
      <c r="AE18" s="255"/>
      <c r="AF18" s="255"/>
      <c r="AG18" s="255"/>
      <c r="AH18" s="255"/>
    </row>
    <row r="19" spans="1:34" ht="52.5" customHeight="1" x14ac:dyDescent="0.25">
      <c r="A19" s="172">
        <v>7</v>
      </c>
      <c r="B19" s="261" t="s">
        <v>389</v>
      </c>
      <c r="C19" s="262"/>
      <c r="D19" s="262"/>
      <c r="E19" s="262"/>
      <c r="F19" s="262"/>
      <c r="G19" s="262"/>
      <c r="H19" s="262"/>
      <c r="I19" s="263"/>
      <c r="J19" s="153"/>
      <c r="K19" s="265"/>
      <c r="L19" s="266"/>
      <c r="M19" s="266"/>
      <c r="N19" s="266"/>
      <c r="O19" s="266"/>
      <c r="P19" s="266"/>
      <c r="Q19" s="266"/>
      <c r="R19" s="266"/>
      <c r="S19" s="266"/>
      <c r="T19" s="267"/>
      <c r="U19" s="153"/>
      <c r="V19" s="172">
        <f t="shared" si="0"/>
        <v>7</v>
      </c>
      <c r="W19" s="254"/>
      <c r="X19" s="255"/>
      <c r="Y19" s="255"/>
      <c r="Z19" s="255"/>
      <c r="AA19" s="255"/>
      <c r="AB19" s="255"/>
      <c r="AC19" s="255"/>
      <c r="AD19" s="255"/>
      <c r="AE19" s="255"/>
      <c r="AF19" s="255"/>
      <c r="AG19" s="255"/>
      <c r="AH19" s="255"/>
    </row>
    <row r="20" spans="1:34" ht="88.2" x14ac:dyDescent="0.25">
      <c r="A20" s="160" t="s">
        <v>279</v>
      </c>
      <c r="B20" s="268" t="s">
        <v>188</v>
      </c>
      <c r="C20" s="268"/>
      <c r="D20" s="268"/>
      <c r="E20" s="161" t="s">
        <v>497</v>
      </c>
      <c r="F20" s="161" t="s">
        <v>160</v>
      </c>
      <c r="G20" s="161" t="s">
        <v>432</v>
      </c>
      <c r="H20" s="161" t="s">
        <v>477</v>
      </c>
      <c r="I20" s="161" t="s">
        <v>433</v>
      </c>
      <c r="J20" s="153"/>
      <c r="K20" s="28"/>
      <c r="L20" s="28"/>
      <c r="M20" s="28"/>
      <c r="N20" s="28"/>
      <c r="O20" s="28"/>
      <c r="P20" s="28" t="s">
        <v>14</v>
      </c>
      <c r="Q20" s="28"/>
      <c r="R20" s="162"/>
      <c r="S20" s="163">
        <f>(IF(P20="x",5,IF(O20="x",4,IF(N20="x",3,IF(M20="x",2,IF(L20="x",1,IF(K20="x",0,"")))))))</f>
        <v>5</v>
      </c>
      <c r="T20" s="164" t="s">
        <v>368</v>
      </c>
      <c r="U20" s="153"/>
      <c r="V20" s="160" t="str">
        <f t="shared" si="0"/>
        <v>7.1</v>
      </c>
      <c r="W20" s="254"/>
      <c r="X20" s="255"/>
      <c r="Y20" s="255"/>
      <c r="Z20" s="255"/>
      <c r="AA20" s="255"/>
      <c r="AB20" s="255"/>
      <c r="AC20" s="255"/>
      <c r="AD20" s="255"/>
      <c r="AE20" s="255"/>
      <c r="AF20" s="255"/>
      <c r="AG20" s="255"/>
      <c r="AH20" s="255"/>
    </row>
    <row r="21" spans="1:34" x14ac:dyDescent="0.25">
      <c r="A21" s="160"/>
      <c r="B21" s="264"/>
      <c r="C21" s="264"/>
      <c r="D21" s="264"/>
      <c r="E21" s="168"/>
      <c r="F21" s="168"/>
      <c r="G21" s="171"/>
      <c r="H21" s="171"/>
      <c r="I21" s="171"/>
    </row>
    <row r="22" spans="1:34" x14ac:dyDescent="0.25">
      <c r="A22" s="160"/>
      <c r="B22" s="253"/>
      <c r="C22" s="253"/>
      <c r="D22" s="253"/>
      <c r="E22" s="171"/>
      <c r="F22" s="171"/>
      <c r="G22" s="171"/>
      <c r="H22" s="171"/>
      <c r="I22" s="171"/>
      <c r="S22" s="151"/>
      <c r="T22" s="151"/>
      <c r="V22" s="147"/>
    </row>
    <row r="23" spans="1:34" ht="13.2" x14ac:dyDescent="0.25">
      <c r="A23" s="200"/>
      <c r="B23" s="256"/>
      <c r="C23" s="257"/>
      <c r="D23" s="257"/>
      <c r="E23" s="257"/>
      <c r="F23" s="257"/>
      <c r="G23" s="257"/>
      <c r="H23" s="257"/>
      <c r="I23" s="258"/>
    </row>
    <row r="24" spans="1:34" x14ac:dyDescent="0.2">
      <c r="A24" s="199"/>
      <c r="B24" s="253"/>
      <c r="C24" s="253"/>
      <c r="D24" s="253"/>
      <c r="E24" s="171"/>
      <c r="F24" s="171"/>
      <c r="G24" s="171"/>
      <c r="H24" s="171"/>
      <c r="I24" s="174"/>
    </row>
    <row r="25" spans="1:34" x14ac:dyDescent="0.25">
      <c r="A25" s="199"/>
      <c r="B25" s="253"/>
      <c r="C25" s="253"/>
      <c r="D25" s="253"/>
      <c r="E25" s="171"/>
      <c r="F25" s="171"/>
      <c r="G25" s="171"/>
      <c r="H25" s="171"/>
      <c r="I25" s="171"/>
    </row>
    <row r="26" spans="1:34" x14ac:dyDescent="0.25">
      <c r="A26" s="199"/>
      <c r="B26" s="253"/>
      <c r="C26" s="253"/>
      <c r="D26" s="253"/>
      <c r="E26" s="171"/>
      <c r="F26" s="171"/>
      <c r="G26" s="171"/>
      <c r="H26" s="171"/>
      <c r="I26" s="171"/>
    </row>
    <row r="27" spans="1:34" x14ac:dyDescent="0.25">
      <c r="A27" s="147"/>
      <c r="B27" s="165"/>
      <c r="C27" s="151"/>
      <c r="D27" s="151"/>
      <c r="E27" s="151"/>
      <c r="F27" s="151"/>
      <c r="G27" s="151"/>
      <c r="H27" s="151"/>
      <c r="I27" s="151"/>
    </row>
  </sheetData>
  <sheetProtection autoFilter="0"/>
  <mergeCells count="48">
    <mergeCell ref="A2:B2"/>
    <mergeCell ref="W2:AB2"/>
    <mergeCell ref="B4:D9"/>
    <mergeCell ref="K4:T4"/>
    <mergeCell ref="W4:AH4"/>
    <mergeCell ref="N6:N12"/>
    <mergeCell ref="W8:AH8"/>
    <mergeCell ref="W5:AH5"/>
    <mergeCell ref="M6:M12"/>
    <mergeCell ref="W9:AH9"/>
    <mergeCell ref="W10:AH10"/>
    <mergeCell ref="W7:AH7"/>
    <mergeCell ref="Q6:Q12"/>
    <mergeCell ref="S6:S12"/>
    <mergeCell ref="T6:T12"/>
    <mergeCell ref="O6:O12"/>
    <mergeCell ref="A10:D11"/>
    <mergeCell ref="L6:L12"/>
    <mergeCell ref="B18:D18"/>
    <mergeCell ref="W18:AH18"/>
    <mergeCell ref="B16:D16"/>
    <mergeCell ref="W16:AH16"/>
    <mergeCell ref="K14:T14"/>
    <mergeCell ref="K13:Q13"/>
    <mergeCell ref="K6:K12"/>
    <mergeCell ref="W11:AH11"/>
    <mergeCell ref="B13:D13"/>
    <mergeCell ref="W13:AH13"/>
    <mergeCell ref="W6:AH6"/>
    <mergeCell ref="P6:P12"/>
    <mergeCell ref="W20:AH20"/>
    <mergeCell ref="W19:AH19"/>
    <mergeCell ref="B14:I14"/>
    <mergeCell ref="W14:AH14"/>
    <mergeCell ref="B17:I17"/>
    <mergeCell ref="W17:AH17"/>
    <mergeCell ref="B15:D15"/>
    <mergeCell ref="W15:AH15"/>
    <mergeCell ref="B25:D25"/>
    <mergeCell ref="B26:D26"/>
    <mergeCell ref="K17:T17"/>
    <mergeCell ref="B19:I19"/>
    <mergeCell ref="K19:T19"/>
    <mergeCell ref="B20:D20"/>
    <mergeCell ref="B21:D21"/>
    <mergeCell ref="B22:D22"/>
    <mergeCell ref="B23:I23"/>
    <mergeCell ref="B24:D24"/>
  </mergeCells>
  <phoneticPr fontId="16" type="noConversion"/>
  <conditionalFormatting sqref="T15:T16 T18">
    <cfRule type="cellIs" dxfId="155" priority="22" stopIfTrue="1" operator="equal">
      <formula>"Closed"</formula>
    </cfRule>
    <cfRule type="cellIs" dxfId="154" priority="23" stopIfTrue="1" operator="equal">
      <formula>"Open"</formula>
    </cfRule>
    <cfRule type="cellIs" dxfId="153" priority="24" stopIfTrue="1" operator="equal">
      <formula>"Draft"</formula>
    </cfRule>
  </conditionalFormatting>
  <conditionalFormatting sqref="A23">
    <cfRule type="cellIs" dxfId="152" priority="16" stopIfTrue="1" operator="equal">
      <formula>"Closed"</formula>
    </cfRule>
    <cfRule type="cellIs" dxfId="151" priority="17" stopIfTrue="1" operator="equal">
      <formula>"Open"</formula>
    </cfRule>
    <cfRule type="cellIs" dxfId="150" priority="18" stopIfTrue="1" operator="equal">
      <formula>"Draft"</formula>
    </cfRule>
  </conditionalFormatting>
  <conditionalFormatting sqref="I2">
    <cfRule type="cellIs" dxfId="149" priority="19" stopIfTrue="1" operator="equal">
      <formula>"Closed"</formula>
    </cfRule>
    <cfRule type="cellIs" dxfId="148" priority="20" stopIfTrue="1" operator="equal">
      <formula>"Open"</formula>
    </cfRule>
    <cfRule type="cellIs" dxfId="147" priority="21" stopIfTrue="1" operator="equal">
      <formula>"Draft"</formula>
    </cfRule>
  </conditionalFormatting>
  <conditionalFormatting sqref="A14 V14">
    <cfRule type="cellIs" dxfId="146" priority="13" stopIfTrue="1" operator="equal">
      <formula>"Closed"</formula>
    </cfRule>
    <cfRule type="cellIs" dxfId="145" priority="14" stopIfTrue="1" operator="equal">
      <formula>"Open"</formula>
    </cfRule>
    <cfRule type="cellIs" dxfId="144" priority="15" stopIfTrue="1" operator="equal">
      <formula>"Draft"</formula>
    </cfRule>
  </conditionalFormatting>
  <conditionalFormatting sqref="A17 V17">
    <cfRule type="cellIs" dxfId="143" priority="10" stopIfTrue="1" operator="equal">
      <formula>"Closed"</formula>
    </cfRule>
    <cfRule type="cellIs" dxfId="142" priority="11" stopIfTrue="1" operator="equal">
      <formula>"Open"</formula>
    </cfRule>
    <cfRule type="cellIs" dxfId="141" priority="12" stopIfTrue="1" operator="equal">
      <formula>"Draft"</formula>
    </cfRule>
  </conditionalFormatting>
  <conditionalFormatting sqref="V19">
    <cfRule type="cellIs" dxfId="140" priority="7" stopIfTrue="1" operator="equal">
      <formula>"Closed"</formula>
    </cfRule>
    <cfRule type="cellIs" dxfId="139" priority="8" stopIfTrue="1" operator="equal">
      <formula>"Open"</formula>
    </cfRule>
    <cfRule type="cellIs" dxfId="138" priority="9" stopIfTrue="1" operator="equal">
      <formula>"Draft"</formula>
    </cfRule>
  </conditionalFormatting>
  <conditionalFormatting sqref="T20">
    <cfRule type="cellIs" dxfId="137" priority="4" stopIfTrue="1" operator="equal">
      <formula>"Closed"</formula>
    </cfRule>
    <cfRule type="cellIs" dxfId="136" priority="5" stopIfTrue="1" operator="equal">
      <formula>"Open"</formula>
    </cfRule>
    <cfRule type="cellIs" dxfId="135" priority="6" stopIfTrue="1" operator="equal">
      <formula>"Draft"</formula>
    </cfRule>
  </conditionalFormatting>
  <conditionalFormatting sqref="A19">
    <cfRule type="cellIs" dxfId="134" priority="1" stopIfTrue="1" operator="equal">
      <formula>"Closed"</formula>
    </cfRule>
    <cfRule type="cellIs" dxfId="133" priority="2" stopIfTrue="1" operator="equal">
      <formula>"Open"</formula>
    </cfRule>
    <cfRule type="cellIs" dxfId="132" priority="3" stopIfTrue="1" operator="equal">
      <formula>"Draft"</formula>
    </cfRule>
  </conditionalFormatting>
  <dataValidations count="2">
    <dataValidation type="list" allowBlank="1" showErrorMessage="1" sqref="I2 T15:T16 T18 T20">
      <formula1>INDIRECT("LIST4")</formula1>
      <formula2>0</formula2>
    </dataValidation>
    <dataValidation type="list" allowBlank="1" showErrorMessage="1" sqref="K15:Q16 K20:Q20 K18:Q18">
      <formula1>INDIRECT("LIST5")</formula1>
      <formula2>0</formula2>
    </dataValidation>
  </dataValidations>
  <hyperlinks>
    <hyperlink ref="K4" location="Assessment Overview!A1" display="Back to Assessment Overview"/>
    <hyperlink ref="K4:T4" location="'Assessment summary'!A1" display="Back to Assessment Overview"/>
    <hyperlink ref="P4" location="'Assessment summary'!A1" display="Back to Assessment Overview"/>
  </hyperlinks>
  <pageMargins left="0.74791666666666667" right="0.74791666666666667" top="0.98402777777777772" bottom="0.98402777777777772" header="0.51180555555555551" footer="0.51180555555555551"/>
  <pageSetup paperSize="8" scale="55" firstPageNumber="0" fitToHeight="0" orientation="landscape" r:id="rId1"/>
  <headerFooter alignWithMargins="0">
    <oddHeader>&amp;L&amp;A&amp;CConfidential&amp;RFinal</oddHeader>
    <oddFooter>&amp;C&amp;F</oddFooter>
  </headerFooter>
  <rowBreaks count="2" manualBreakCount="2">
    <brk id="23" max="16383" man="1"/>
    <brk id="49" max="16383" man="1"/>
  </rowBreaks>
  <colBreaks count="2" manualBreakCount="2">
    <brk id="9" max="19" man="1"/>
    <brk id="20"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2">
    <tabColor indexed="11"/>
    <pageSetUpPr fitToPage="1"/>
  </sheetPr>
  <dimension ref="A1:AH75"/>
  <sheetViews>
    <sheetView view="pageBreakPreview" zoomScale="70" zoomScaleNormal="82" zoomScaleSheetLayoutView="70" workbookViewId="0">
      <selection activeCell="H1" sqref="H1"/>
    </sheetView>
  </sheetViews>
  <sheetFormatPr defaultColWidth="9.109375" defaultRowHeight="12.6" x14ac:dyDescent="0.25"/>
  <cols>
    <col min="1" max="1" width="8.109375" style="143" customWidth="1"/>
    <col min="2" max="2" width="15.6640625" style="166" customWidth="1"/>
    <col min="3" max="3" width="6.6640625" style="141" customWidth="1"/>
    <col min="4" max="4" width="40.6640625" style="141" customWidth="1"/>
    <col min="5" max="5" width="84.44140625" style="141" hidden="1" customWidth="1"/>
    <col min="6" max="6" width="38.6640625" style="141" hidden="1" customWidth="1"/>
    <col min="7" max="7" width="9.109375" style="141"/>
    <col min="8" max="8" width="30.6640625" style="141" customWidth="1"/>
    <col min="9" max="9" width="10.5546875" style="141" customWidth="1"/>
    <col min="10" max="10" width="4.6640625" style="141" customWidth="1"/>
    <col min="11" max="17" width="6.6640625" style="141" customWidth="1"/>
    <col min="18" max="18" width="4.6640625" style="141" customWidth="1"/>
    <col min="19" max="19" width="6.6640625" style="141" customWidth="1"/>
    <col min="20" max="20" width="9.109375" style="141"/>
    <col min="21" max="21" width="6.6640625" style="141" customWidth="1"/>
    <col min="22" max="25" width="12.6640625" style="143" customWidth="1"/>
    <col min="26" max="16384" width="9.109375" style="141"/>
  </cols>
  <sheetData>
    <row r="1" spans="1:34" x14ac:dyDescent="0.25">
      <c r="A1" s="138"/>
      <c r="B1" s="139"/>
      <c r="C1" s="140"/>
      <c r="D1" s="140"/>
      <c r="E1" s="140"/>
      <c r="F1" s="140"/>
      <c r="G1" s="140"/>
      <c r="H1" s="140"/>
      <c r="I1" s="140"/>
      <c r="U1" s="142"/>
      <c r="W1" s="138"/>
      <c r="X1" s="138"/>
      <c r="Y1" s="138"/>
    </row>
    <row r="2" spans="1:34" ht="12.75" customHeight="1" x14ac:dyDescent="0.25">
      <c r="A2" s="278" t="s">
        <v>246</v>
      </c>
      <c r="B2" s="278"/>
      <c r="C2" s="144" t="s">
        <v>278</v>
      </c>
      <c r="D2" s="145" t="s">
        <v>436</v>
      </c>
      <c r="E2" s="196"/>
      <c r="F2" s="196"/>
      <c r="G2" s="142"/>
      <c r="H2" s="192"/>
      <c r="I2" s="95" t="s">
        <v>368</v>
      </c>
      <c r="K2" s="142"/>
      <c r="L2" s="142"/>
      <c r="M2" s="142"/>
      <c r="N2" s="142"/>
      <c r="O2" s="142"/>
      <c r="P2" s="142"/>
      <c r="Q2" s="142"/>
      <c r="R2" s="142"/>
      <c r="S2" s="142"/>
      <c r="T2" s="142"/>
      <c r="U2" s="142"/>
      <c r="V2" s="146" t="str">
        <f>+C2</f>
        <v>PE</v>
      </c>
      <c r="W2" s="279" t="str">
        <f>+D2</f>
        <v>People</v>
      </c>
      <c r="X2" s="279"/>
      <c r="Y2" s="279"/>
      <c r="Z2" s="279"/>
      <c r="AA2" s="279"/>
      <c r="AB2" s="279"/>
      <c r="AC2" s="142"/>
    </row>
    <row r="3" spans="1:34" x14ac:dyDescent="0.25">
      <c r="A3" s="147"/>
      <c r="B3" s="141"/>
      <c r="E3" s="142"/>
      <c r="F3" s="142"/>
      <c r="G3" s="142"/>
      <c r="H3" s="142"/>
      <c r="I3" s="142"/>
      <c r="K3" s="140"/>
      <c r="L3" s="140"/>
      <c r="M3" s="142"/>
      <c r="N3" s="142"/>
      <c r="O3" s="142"/>
      <c r="P3" s="142"/>
      <c r="Q3" s="142"/>
      <c r="R3" s="142"/>
      <c r="S3" s="142"/>
      <c r="T3" s="142"/>
      <c r="U3" s="142"/>
      <c r="V3" s="140"/>
      <c r="W3" s="148"/>
      <c r="X3" s="148"/>
      <c r="Y3" s="148"/>
      <c r="Z3" s="148"/>
      <c r="AA3" s="148"/>
      <c r="AB3" s="148"/>
      <c r="AC3" s="140"/>
      <c r="AD3" s="140"/>
      <c r="AE3" s="140"/>
      <c r="AF3" s="140"/>
      <c r="AG3" s="140"/>
      <c r="AH3" s="140"/>
    </row>
    <row r="4" spans="1:34" ht="12.75" customHeight="1" x14ac:dyDescent="0.25">
      <c r="A4" s="147"/>
      <c r="B4" s="280" t="s">
        <v>0</v>
      </c>
      <c r="C4" s="280"/>
      <c r="D4" s="280"/>
      <c r="E4" s="197"/>
      <c r="F4" s="197"/>
      <c r="G4" s="142"/>
      <c r="H4" s="142"/>
      <c r="I4" s="142"/>
      <c r="J4" s="149"/>
      <c r="K4" s="281" t="s">
        <v>370</v>
      </c>
      <c r="L4" s="281"/>
      <c r="M4" s="281"/>
      <c r="N4" s="281"/>
      <c r="O4" s="281"/>
      <c r="P4" s="281"/>
      <c r="Q4" s="281"/>
      <c r="R4" s="281"/>
      <c r="S4" s="281"/>
      <c r="T4" s="281"/>
      <c r="U4" s="142"/>
      <c r="V4" s="150" t="s">
        <v>371</v>
      </c>
      <c r="W4" s="271" t="s">
        <v>372</v>
      </c>
      <c r="X4" s="271"/>
      <c r="Y4" s="271"/>
      <c r="Z4" s="271"/>
      <c r="AA4" s="271"/>
      <c r="AB4" s="271"/>
      <c r="AC4" s="271"/>
      <c r="AD4" s="271"/>
      <c r="AE4" s="271"/>
      <c r="AF4" s="271"/>
      <c r="AG4" s="271"/>
      <c r="AH4" s="271"/>
    </row>
    <row r="5" spans="1:34" ht="12.75" customHeight="1" x14ac:dyDescent="0.25">
      <c r="A5" s="147"/>
      <c r="B5" s="280"/>
      <c r="C5" s="280"/>
      <c r="D5" s="280"/>
      <c r="E5" s="197"/>
      <c r="F5" s="197"/>
      <c r="G5" s="142"/>
      <c r="H5" s="142"/>
      <c r="I5" s="142"/>
      <c r="J5" s="149"/>
      <c r="K5" s="151"/>
      <c r="L5" s="151"/>
      <c r="M5" s="151"/>
      <c r="N5" s="151"/>
      <c r="O5" s="151"/>
      <c r="P5" s="151"/>
      <c r="Q5" s="151"/>
      <c r="R5" s="151"/>
      <c r="S5" s="151"/>
      <c r="T5" s="152"/>
      <c r="U5" s="142"/>
      <c r="V5" s="167"/>
      <c r="W5" s="255"/>
      <c r="X5" s="255"/>
      <c r="Y5" s="255"/>
      <c r="Z5" s="255"/>
      <c r="AA5" s="255"/>
      <c r="AB5" s="255"/>
      <c r="AC5" s="255"/>
      <c r="AD5" s="255"/>
      <c r="AE5" s="255"/>
      <c r="AF5" s="255"/>
      <c r="AG5" s="255"/>
      <c r="AH5" s="255"/>
    </row>
    <row r="6" spans="1:34" ht="12.75" customHeight="1" x14ac:dyDescent="0.25">
      <c r="A6" s="147"/>
      <c r="B6" s="280"/>
      <c r="C6" s="280"/>
      <c r="D6" s="280"/>
      <c r="E6" s="197"/>
      <c r="F6" s="197"/>
      <c r="G6" s="142"/>
      <c r="H6" s="142"/>
      <c r="I6" s="142"/>
      <c r="J6" s="149"/>
      <c r="K6" s="276" t="s">
        <v>569</v>
      </c>
      <c r="L6" s="276" t="s">
        <v>564</v>
      </c>
      <c r="M6" s="276" t="s">
        <v>565</v>
      </c>
      <c r="N6" s="276" t="s">
        <v>566</v>
      </c>
      <c r="O6" s="276" t="s">
        <v>567</v>
      </c>
      <c r="P6" s="276" t="s">
        <v>568</v>
      </c>
      <c r="Q6" s="276" t="s">
        <v>160</v>
      </c>
      <c r="R6" s="153"/>
      <c r="S6" s="272" t="s">
        <v>242</v>
      </c>
      <c r="T6" s="272" t="s">
        <v>373</v>
      </c>
      <c r="U6" s="142"/>
      <c r="V6" s="167"/>
      <c r="W6" s="255"/>
      <c r="X6" s="255"/>
      <c r="Y6" s="255"/>
      <c r="Z6" s="255"/>
      <c r="AA6" s="255"/>
      <c r="AB6" s="255"/>
      <c r="AC6" s="255"/>
      <c r="AD6" s="255"/>
      <c r="AE6" s="255"/>
      <c r="AF6" s="255"/>
      <c r="AG6" s="255"/>
      <c r="AH6" s="255"/>
    </row>
    <row r="7" spans="1:34" ht="12.75" customHeight="1" x14ac:dyDescent="0.25">
      <c r="A7" s="147"/>
      <c r="B7" s="280"/>
      <c r="C7" s="280"/>
      <c r="D7" s="280"/>
      <c r="E7" s="197"/>
      <c r="F7" s="197"/>
      <c r="G7" s="142"/>
      <c r="H7" s="142"/>
      <c r="I7" s="142"/>
      <c r="J7" s="149"/>
      <c r="K7" s="276"/>
      <c r="L7" s="276"/>
      <c r="M7" s="276"/>
      <c r="N7" s="276"/>
      <c r="O7" s="276"/>
      <c r="P7" s="276"/>
      <c r="Q7" s="276"/>
      <c r="R7" s="153"/>
      <c r="S7" s="272"/>
      <c r="T7" s="272"/>
      <c r="U7" s="142"/>
      <c r="V7" s="167"/>
      <c r="W7" s="255"/>
      <c r="X7" s="255"/>
      <c r="Y7" s="255"/>
      <c r="Z7" s="255"/>
      <c r="AA7" s="255"/>
      <c r="AB7" s="255"/>
      <c r="AC7" s="255"/>
      <c r="AD7" s="255"/>
      <c r="AE7" s="255"/>
      <c r="AF7" s="255"/>
      <c r="AG7" s="255"/>
      <c r="AH7" s="255"/>
    </row>
    <row r="8" spans="1:34" ht="12.75" customHeight="1" x14ac:dyDescent="0.25">
      <c r="A8" s="147"/>
      <c r="B8" s="280"/>
      <c r="C8" s="280"/>
      <c r="D8" s="280"/>
      <c r="E8" s="197"/>
      <c r="F8" s="197"/>
      <c r="G8" s="142"/>
      <c r="H8" s="142"/>
      <c r="I8" s="142"/>
      <c r="J8" s="149"/>
      <c r="K8" s="276"/>
      <c r="L8" s="276"/>
      <c r="M8" s="276"/>
      <c r="N8" s="276"/>
      <c r="O8" s="276"/>
      <c r="P8" s="276"/>
      <c r="Q8" s="276"/>
      <c r="R8" s="153"/>
      <c r="S8" s="272"/>
      <c r="T8" s="272"/>
      <c r="U8" s="142"/>
      <c r="V8" s="167"/>
      <c r="W8" s="255"/>
      <c r="X8" s="255"/>
      <c r="Y8" s="255"/>
      <c r="Z8" s="255"/>
      <c r="AA8" s="255"/>
      <c r="AB8" s="255"/>
      <c r="AC8" s="255"/>
      <c r="AD8" s="255"/>
      <c r="AE8" s="255"/>
      <c r="AF8" s="255"/>
      <c r="AG8" s="255"/>
      <c r="AH8" s="255"/>
    </row>
    <row r="9" spans="1:34" ht="12.75" customHeight="1" x14ac:dyDescent="0.25">
      <c r="B9" s="280"/>
      <c r="C9" s="280"/>
      <c r="D9" s="280"/>
      <c r="E9" s="197"/>
      <c r="F9" s="197"/>
      <c r="G9" s="142"/>
      <c r="H9" s="142"/>
      <c r="I9" s="142"/>
      <c r="J9" s="149"/>
      <c r="K9" s="276"/>
      <c r="L9" s="276"/>
      <c r="M9" s="276"/>
      <c r="N9" s="276"/>
      <c r="O9" s="276"/>
      <c r="P9" s="276"/>
      <c r="Q9" s="276"/>
      <c r="R9" s="153"/>
      <c r="S9" s="272"/>
      <c r="T9" s="272"/>
      <c r="U9" s="142"/>
      <c r="V9" s="167"/>
      <c r="W9" s="255"/>
      <c r="X9" s="255"/>
      <c r="Y9" s="255"/>
      <c r="Z9" s="255"/>
      <c r="AA9" s="255"/>
      <c r="AB9" s="255"/>
      <c r="AC9" s="255"/>
      <c r="AD9" s="255"/>
      <c r="AE9" s="255"/>
      <c r="AF9" s="255"/>
      <c r="AG9" s="255"/>
      <c r="AH9" s="255"/>
    </row>
    <row r="10" spans="1:34" ht="12.75" customHeight="1" x14ac:dyDescent="0.25">
      <c r="A10" s="282"/>
      <c r="B10" s="283"/>
      <c r="C10" s="283"/>
      <c r="D10" s="284"/>
      <c r="E10" s="193"/>
      <c r="F10" s="193"/>
      <c r="G10" s="140"/>
      <c r="H10" s="140"/>
      <c r="I10" s="140"/>
      <c r="J10" s="149"/>
      <c r="K10" s="276"/>
      <c r="L10" s="276"/>
      <c r="M10" s="276"/>
      <c r="N10" s="276"/>
      <c r="O10" s="276"/>
      <c r="P10" s="276"/>
      <c r="Q10" s="276"/>
      <c r="R10" s="153"/>
      <c r="S10" s="272"/>
      <c r="T10" s="272"/>
      <c r="U10" s="142"/>
      <c r="V10" s="167"/>
      <c r="W10" s="255"/>
      <c r="X10" s="255"/>
      <c r="Y10" s="255"/>
      <c r="Z10" s="255"/>
      <c r="AA10" s="255"/>
      <c r="AB10" s="255"/>
      <c r="AC10" s="255"/>
      <c r="AD10" s="255"/>
      <c r="AE10" s="255"/>
      <c r="AF10" s="255"/>
      <c r="AG10" s="255"/>
      <c r="AH10" s="255"/>
    </row>
    <row r="11" spans="1:34" ht="12.75" customHeight="1" x14ac:dyDescent="0.25">
      <c r="A11" s="285"/>
      <c r="B11" s="286"/>
      <c r="C11" s="286"/>
      <c r="D11" s="287"/>
      <c r="E11" s="194"/>
      <c r="F11" s="194"/>
      <c r="G11" s="142"/>
      <c r="H11" s="142"/>
      <c r="I11" s="142"/>
      <c r="J11" s="149"/>
      <c r="K11" s="276"/>
      <c r="L11" s="276"/>
      <c r="M11" s="276"/>
      <c r="N11" s="276"/>
      <c r="O11" s="276"/>
      <c r="P11" s="276"/>
      <c r="Q11" s="276"/>
      <c r="R11" s="153"/>
      <c r="S11" s="272"/>
      <c r="T11" s="272"/>
      <c r="U11" s="142"/>
      <c r="V11" s="167"/>
      <c r="W11" s="255"/>
      <c r="X11" s="255"/>
      <c r="Y11" s="255"/>
      <c r="Z11" s="255"/>
      <c r="AA11" s="255"/>
      <c r="AB11" s="255"/>
      <c r="AC11" s="255"/>
      <c r="AD11" s="255"/>
      <c r="AE11" s="255"/>
      <c r="AF11" s="255"/>
      <c r="AG11" s="255"/>
      <c r="AH11" s="255"/>
    </row>
    <row r="12" spans="1:34" x14ac:dyDescent="0.25">
      <c r="A12" s="154"/>
      <c r="B12" s="154"/>
      <c r="C12" s="154"/>
      <c r="D12" s="154"/>
      <c r="E12" s="155"/>
      <c r="F12" s="155"/>
      <c r="G12" s="148"/>
      <c r="H12" s="148"/>
      <c r="I12" s="148"/>
      <c r="J12" s="149"/>
      <c r="K12" s="277"/>
      <c r="L12" s="277"/>
      <c r="M12" s="277"/>
      <c r="N12" s="277"/>
      <c r="O12" s="277"/>
      <c r="P12" s="277"/>
      <c r="Q12" s="277"/>
      <c r="R12" s="153"/>
      <c r="S12" s="272"/>
      <c r="T12" s="272"/>
      <c r="U12" s="142"/>
      <c r="V12" s="140"/>
      <c r="W12" s="148"/>
      <c r="X12" s="148"/>
      <c r="Y12" s="148"/>
      <c r="Z12" s="155"/>
      <c r="AA12" s="148"/>
      <c r="AB12" s="148"/>
      <c r="AC12" s="151"/>
      <c r="AD12" s="151"/>
      <c r="AE12" s="151"/>
      <c r="AF12" s="151"/>
      <c r="AG12" s="151"/>
      <c r="AH12" s="151"/>
    </row>
    <row r="13" spans="1:34" ht="25.5" customHeight="1" x14ac:dyDescent="0.25">
      <c r="A13" s="156" t="s">
        <v>375</v>
      </c>
      <c r="B13" s="269" t="s">
        <v>376</v>
      </c>
      <c r="C13" s="269"/>
      <c r="D13" s="269"/>
      <c r="E13" s="157" t="s">
        <v>485</v>
      </c>
      <c r="F13" s="198" t="s">
        <v>540</v>
      </c>
      <c r="G13" s="157" t="s">
        <v>577</v>
      </c>
      <c r="H13" s="198" t="s">
        <v>437</v>
      </c>
      <c r="I13" s="157" t="s">
        <v>378</v>
      </c>
      <c r="J13" s="153"/>
      <c r="K13" s="273" t="s">
        <v>379</v>
      </c>
      <c r="L13" s="274"/>
      <c r="M13" s="274"/>
      <c r="N13" s="274"/>
      <c r="O13" s="274"/>
      <c r="P13" s="274"/>
      <c r="Q13" s="275"/>
      <c r="R13" s="158"/>
      <c r="S13" s="142"/>
      <c r="T13" s="142"/>
      <c r="U13" s="153"/>
      <c r="V13" s="159" t="s">
        <v>380</v>
      </c>
      <c r="W13" s="270" t="s">
        <v>381</v>
      </c>
      <c r="X13" s="271"/>
      <c r="Y13" s="271"/>
      <c r="Z13" s="271"/>
      <c r="AA13" s="271"/>
      <c r="AB13" s="271"/>
      <c r="AC13" s="271"/>
      <c r="AD13" s="271"/>
      <c r="AE13" s="271"/>
      <c r="AF13" s="271"/>
      <c r="AG13" s="271"/>
      <c r="AH13" s="271"/>
    </row>
    <row r="14" spans="1:34" ht="52.5" customHeight="1" x14ac:dyDescent="0.25">
      <c r="A14" s="172">
        <v>8</v>
      </c>
      <c r="B14" s="261" t="s">
        <v>1</v>
      </c>
      <c r="C14" s="262"/>
      <c r="D14" s="262"/>
      <c r="E14" s="262"/>
      <c r="F14" s="262"/>
      <c r="G14" s="262"/>
      <c r="H14" s="262"/>
      <c r="I14" s="263"/>
      <c r="J14" s="153"/>
      <c r="K14" s="265" t="s">
        <v>374</v>
      </c>
      <c r="L14" s="266"/>
      <c r="M14" s="266"/>
      <c r="N14" s="266"/>
      <c r="O14" s="266"/>
      <c r="P14" s="266"/>
      <c r="Q14" s="266"/>
      <c r="R14" s="266"/>
      <c r="S14" s="266"/>
      <c r="T14" s="267"/>
      <c r="U14" s="153"/>
      <c r="V14" s="172">
        <f t="shared" ref="V14:V22" si="0">+A14</f>
        <v>8</v>
      </c>
      <c r="W14" s="254"/>
      <c r="X14" s="255"/>
      <c r="Y14" s="255"/>
      <c r="Z14" s="255"/>
      <c r="AA14" s="255"/>
      <c r="AB14" s="255"/>
      <c r="AC14" s="255"/>
      <c r="AD14" s="255"/>
      <c r="AE14" s="255"/>
      <c r="AF14" s="255"/>
      <c r="AG14" s="255"/>
      <c r="AH14" s="255"/>
    </row>
    <row r="15" spans="1:34" ht="97.5" customHeight="1" x14ac:dyDescent="0.25">
      <c r="A15" s="160" t="s">
        <v>285</v>
      </c>
      <c r="B15" s="268" t="s">
        <v>189</v>
      </c>
      <c r="C15" s="268"/>
      <c r="D15" s="268"/>
      <c r="E15" s="161" t="s">
        <v>498</v>
      </c>
      <c r="F15" s="161" t="s">
        <v>160</v>
      </c>
      <c r="G15" s="161" t="s">
        <v>2</v>
      </c>
      <c r="H15" s="161" t="s">
        <v>443</v>
      </c>
      <c r="I15" s="161" t="s">
        <v>3</v>
      </c>
      <c r="J15" s="153"/>
      <c r="K15" s="28"/>
      <c r="L15" s="28"/>
      <c r="M15" s="28"/>
      <c r="N15" s="28"/>
      <c r="O15" s="28"/>
      <c r="P15" s="28" t="s">
        <v>14</v>
      </c>
      <c r="Q15" s="28"/>
      <c r="R15" s="162"/>
      <c r="S15" s="163">
        <f>(IF(P15="x",5,IF(O15="x",4,IF(N15="x",3,IF(M15="x",2,IF(L15="x",1,IF(K15="x",0,"")))))))</f>
        <v>5</v>
      </c>
      <c r="T15" s="164" t="s">
        <v>368</v>
      </c>
      <c r="U15" s="153"/>
      <c r="V15" s="160" t="str">
        <f t="shared" si="0"/>
        <v>8.1</v>
      </c>
      <c r="W15" s="254"/>
      <c r="X15" s="255"/>
      <c r="Y15" s="255"/>
      <c r="Z15" s="255"/>
      <c r="AA15" s="255"/>
      <c r="AB15" s="255"/>
      <c r="AC15" s="255"/>
      <c r="AD15" s="255"/>
      <c r="AE15" s="255"/>
      <c r="AF15" s="255"/>
      <c r="AG15" s="255"/>
      <c r="AH15" s="255"/>
    </row>
    <row r="16" spans="1:34" ht="84" customHeight="1" x14ac:dyDescent="0.25">
      <c r="A16" s="160" t="s">
        <v>287</v>
      </c>
      <c r="B16" s="268" t="s">
        <v>190</v>
      </c>
      <c r="C16" s="268"/>
      <c r="D16" s="268"/>
      <c r="E16" s="161" t="s">
        <v>499</v>
      </c>
      <c r="F16" s="161" t="s">
        <v>160</v>
      </c>
      <c r="G16" s="161" t="s">
        <v>4</v>
      </c>
      <c r="H16" s="161" t="s">
        <v>453</v>
      </c>
      <c r="I16" s="161" t="s">
        <v>5</v>
      </c>
      <c r="J16" s="153"/>
      <c r="K16" s="28"/>
      <c r="L16" s="28"/>
      <c r="M16" s="28"/>
      <c r="N16" s="28"/>
      <c r="O16" s="28"/>
      <c r="P16" s="28" t="s">
        <v>14</v>
      </c>
      <c r="Q16" s="28"/>
      <c r="R16" s="162"/>
      <c r="S16" s="163">
        <f t="shared" ref="S16:S22" si="1">(IF(P16="x",5,IF(O16="x",4,IF(N16="x",3,IF(M16="x",2,IF(L16="x",1,IF(K16="x",0,"")))))))</f>
        <v>5</v>
      </c>
      <c r="T16" s="164" t="s">
        <v>368</v>
      </c>
      <c r="U16" s="153"/>
      <c r="V16" s="160" t="str">
        <f t="shared" si="0"/>
        <v>8.2</v>
      </c>
      <c r="W16" s="254"/>
      <c r="X16" s="255"/>
      <c r="Y16" s="255"/>
      <c r="Z16" s="255"/>
      <c r="AA16" s="255"/>
      <c r="AB16" s="255"/>
      <c r="AC16" s="255"/>
      <c r="AD16" s="255"/>
      <c r="AE16" s="255"/>
      <c r="AF16" s="255"/>
      <c r="AG16" s="255"/>
      <c r="AH16" s="255"/>
    </row>
    <row r="17" spans="1:34" ht="69" customHeight="1" x14ac:dyDescent="0.25">
      <c r="A17" s="160" t="s">
        <v>390</v>
      </c>
      <c r="B17" s="268" t="s">
        <v>191</v>
      </c>
      <c r="C17" s="268"/>
      <c r="D17" s="268"/>
      <c r="E17" s="161" t="s">
        <v>500</v>
      </c>
      <c r="F17" s="161" t="s">
        <v>160</v>
      </c>
      <c r="G17" s="161" t="s">
        <v>6</v>
      </c>
      <c r="H17" s="161" t="s">
        <v>444</v>
      </c>
      <c r="I17" s="161" t="s">
        <v>403</v>
      </c>
      <c r="J17" s="153"/>
      <c r="K17" s="28"/>
      <c r="L17" s="28"/>
      <c r="M17" s="28"/>
      <c r="N17" s="28"/>
      <c r="O17" s="28"/>
      <c r="P17" s="28" t="s">
        <v>14</v>
      </c>
      <c r="Q17" s="28"/>
      <c r="R17" s="162"/>
      <c r="S17" s="163">
        <f t="shared" si="1"/>
        <v>5</v>
      </c>
      <c r="T17" s="164" t="s">
        <v>368</v>
      </c>
      <c r="U17" s="153"/>
      <c r="V17" s="160" t="str">
        <f t="shared" si="0"/>
        <v>8.3</v>
      </c>
      <c r="W17" s="254"/>
      <c r="X17" s="255"/>
      <c r="Y17" s="255"/>
      <c r="Z17" s="255"/>
      <c r="AA17" s="255"/>
      <c r="AB17" s="255"/>
      <c r="AC17" s="255"/>
      <c r="AD17" s="255"/>
      <c r="AE17" s="255"/>
      <c r="AF17" s="255"/>
      <c r="AG17" s="255"/>
      <c r="AH17" s="255"/>
    </row>
    <row r="18" spans="1:34" ht="89.25" customHeight="1" x14ac:dyDescent="0.25">
      <c r="A18" s="160" t="s">
        <v>391</v>
      </c>
      <c r="B18" s="268" t="s">
        <v>578</v>
      </c>
      <c r="C18" s="268"/>
      <c r="D18" s="268"/>
      <c r="E18" s="161" t="s">
        <v>501</v>
      </c>
      <c r="F18" s="161" t="s">
        <v>160</v>
      </c>
      <c r="G18" s="161" t="s">
        <v>7</v>
      </c>
      <c r="H18" s="161" t="s">
        <v>445</v>
      </c>
      <c r="I18" s="161" t="s">
        <v>8</v>
      </c>
      <c r="J18" s="153"/>
      <c r="K18" s="28"/>
      <c r="L18" s="28"/>
      <c r="M18" s="28"/>
      <c r="N18" s="28"/>
      <c r="O18" s="28"/>
      <c r="P18" s="28" t="s">
        <v>14</v>
      </c>
      <c r="Q18" s="28"/>
      <c r="R18" s="162"/>
      <c r="S18" s="163">
        <f t="shared" si="1"/>
        <v>5</v>
      </c>
      <c r="T18" s="164" t="s">
        <v>368</v>
      </c>
      <c r="U18" s="153"/>
      <c r="V18" s="160" t="str">
        <f t="shared" si="0"/>
        <v>8.4</v>
      </c>
      <c r="W18" s="254"/>
      <c r="X18" s="255"/>
      <c r="Y18" s="255"/>
      <c r="Z18" s="255"/>
      <c r="AA18" s="255"/>
      <c r="AB18" s="255"/>
      <c r="AC18" s="255"/>
      <c r="AD18" s="255"/>
      <c r="AE18" s="255"/>
      <c r="AF18" s="255"/>
      <c r="AG18" s="255"/>
      <c r="AH18" s="255"/>
    </row>
    <row r="19" spans="1:34" ht="94.5" customHeight="1" x14ac:dyDescent="0.25">
      <c r="A19" s="160" t="s">
        <v>392</v>
      </c>
      <c r="B19" s="268" t="s">
        <v>192</v>
      </c>
      <c r="C19" s="268"/>
      <c r="D19" s="268"/>
      <c r="E19" s="161" t="s">
        <v>502</v>
      </c>
      <c r="F19" s="161" t="s">
        <v>160</v>
      </c>
      <c r="G19" s="161" t="s">
        <v>9</v>
      </c>
      <c r="H19" s="161" t="s">
        <v>446</v>
      </c>
      <c r="I19" s="161" t="s">
        <v>10</v>
      </c>
      <c r="J19" s="153"/>
      <c r="K19" s="28"/>
      <c r="L19" s="28"/>
      <c r="M19" s="28"/>
      <c r="N19" s="28"/>
      <c r="O19" s="28"/>
      <c r="P19" s="28" t="s">
        <v>14</v>
      </c>
      <c r="Q19" s="28"/>
      <c r="R19" s="162"/>
      <c r="S19" s="163">
        <f t="shared" si="1"/>
        <v>5</v>
      </c>
      <c r="T19" s="164" t="s">
        <v>368</v>
      </c>
      <c r="U19" s="153"/>
      <c r="V19" s="160" t="str">
        <f t="shared" si="0"/>
        <v>8.5</v>
      </c>
      <c r="W19" s="254"/>
      <c r="X19" s="255"/>
      <c r="Y19" s="255"/>
      <c r="Z19" s="255"/>
      <c r="AA19" s="255"/>
      <c r="AB19" s="255"/>
      <c r="AC19" s="255"/>
      <c r="AD19" s="255"/>
      <c r="AE19" s="255"/>
      <c r="AF19" s="255"/>
      <c r="AG19" s="255"/>
      <c r="AH19" s="255"/>
    </row>
    <row r="20" spans="1:34" ht="52.5" customHeight="1" x14ac:dyDescent="0.25">
      <c r="A20" s="172">
        <v>9</v>
      </c>
      <c r="B20" s="261" t="s">
        <v>387</v>
      </c>
      <c r="C20" s="262"/>
      <c r="D20" s="262"/>
      <c r="E20" s="262"/>
      <c r="F20" s="262"/>
      <c r="G20" s="262"/>
      <c r="H20" s="262"/>
      <c r="I20" s="263"/>
      <c r="J20" s="153"/>
      <c r="K20" s="265"/>
      <c r="L20" s="266"/>
      <c r="M20" s="266"/>
      <c r="N20" s="266"/>
      <c r="O20" s="266"/>
      <c r="P20" s="266"/>
      <c r="Q20" s="266"/>
      <c r="R20" s="266"/>
      <c r="S20" s="266"/>
      <c r="T20" s="267"/>
      <c r="U20" s="153"/>
      <c r="V20" s="172">
        <f t="shared" si="0"/>
        <v>9</v>
      </c>
      <c r="W20" s="254"/>
      <c r="X20" s="255"/>
      <c r="Y20" s="255"/>
      <c r="Z20" s="255"/>
      <c r="AA20" s="255"/>
      <c r="AB20" s="255"/>
      <c r="AC20" s="255"/>
      <c r="AD20" s="255"/>
      <c r="AE20" s="255"/>
      <c r="AF20" s="255"/>
      <c r="AG20" s="255"/>
      <c r="AH20" s="255"/>
    </row>
    <row r="21" spans="1:34" ht="183" customHeight="1" x14ac:dyDescent="0.25">
      <c r="A21" s="160" t="s">
        <v>291</v>
      </c>
      <c r="B21" s="264" t="s">
        <v>193</v>
      </c>
      <c r="C21" s="264"/>
      <c r="D21" s="264"/>
      <c r="E21" s="168" t="s">
        <v>503</v>
      </c>
      <c r="F21" s="168" t="s">
        <v>579</v>
      </c>
      <c r="G21" s="171" t="s">
        <v>11</v>
      </c>
      <c r="H21" s="171" t="s">
        <v>580</v>
      </c>
      <c r="I21" s="171" t="s">
        <v>5</v>
      </c>
      <c r="J21" s="153"/>
      <c r="K21" s="28"/>
      <c r="L21" s="28"/>
      <c r="M21" s="28"/>
      <c r="N21" s="28"/>
      <c r="O21" s="28"/>
      <c r="P21" s="28" t="s">
        <v>14</v>
      </c>
      <c r="Q21" s="28"/>
      <c r="R21" s="162"/>
      <c r="S21" s="163">
        <f t="shared" si="1"/>
        <v>5</v>
      </c>
      <c r="T21" s="164" t="s">
        <v>368</v>
      </c>
      <c r="U21" s="153"/>
      <c r="V21" s="160" t="str">
        <f t="shared" si="0"/>
        <v>9.1</v>
      </c>
      <c r="W21" s="259"/>
      <c r="X21" s="260"/>
      <c r="Y21" s="260"/>
      <c r="Z21" s="260"/>
      <c r="AA21" s="260"/>
      <c r="AB21" s="260"/>
      <c r="AC21" s="260"/>
      <c r="AD21" s="260"/>
      <c r="AE21" s="260"/>
      <c r="AF21" s="260"/>
      <c r="AG21" s="260"/>
      <c r="AH21" s="254"/>
    </row>
    <row r="22" spans="1:34" ht="185.25" customHeight="1" x14ac:dyDescent="0.25">
      <c r="A22" s="160" t="s">
        <v>293</v>
      </c>
      <c r="B22" s="253" t="s">
        <v>194</v>
      </c>
      <c r="C22" s="253"/>
      <c r="D22" s="253"/>
      <c r="E22" s="171" t="s">
        <v>504</v>
      </c>
      <c r="F22" s="171" t="s">
        <v>541</v>
      </c>
      <c r="G22" s="171" t="s">
        <v>12</v>
      </c>
      <c r="H22" s="171" t="s">
        <v>580</v>
      </c>
      <c r="I22" s="171" t="s">
        <v>13</v>
      </c>
      <c r="J22" s="153"/>
      <c r="K22" s="28"/>
      <c r="L22" s="28"/>
      <c r="M22" s="28"/>
      <c r="N22" s="28"/>
      <c r="O22" s="28"/>
      <c r="P22" s="28" t="s">
        <v>14</v>
      </c>
      <c r="Q22" s="28"/>
      <c r="R22" s="162"/>
      <c r="S22" s="163">
        <f t="shared" si="1"/>
        <v>5</v>
      </c>
      <c r="T22" s="164" t="s">
        <v>368</v>
      </c>
      <c r="U22" s="153"/>
      <c r="V22" s="160" t="str">
        <f t="shared" si="0"/>
        <v>9.2</v>
      </c>
      <c r="W22" s="259"/>
      <c r="X22" s="260"/>
      <c r="Y22" s="260"/>
      <c r="Z22" s="260"/>
      <c r="AA22" s="260"/>
      <c r="AB22" s="260"/>
      <c r="AC22" s="260"/>
      <c r="AD22" s="260"/>
      <c r="AE22" s="260"/>
      <c r="AF22" s="260"/>
      <c r="AG22" s="260"/>
      <c r="AH22" s="254"/>
    </row>
    <row r="23" spans="1:34" ht="26.4" customHeight="1" x14ac:dyDescent="0.25">
      <c r="A23" s="200"/>
      <c r="B23" s="256"/>
      <c r="C23" s="257"/>
      <c r="D23" s="257"/>
      <c r="E23" s="257"/>
      <c r="F23" s="257"/>
      <c r="G23" s="257"/>
      <c r="H23" s="257"/>
      <c r="I23" s="258"/>
      <c r="S23" s="151"/>
      <c r="T23" s="151"/>
      <c r="U23" s="142"/>
      <c r="V23" s="147"/>
    </row>
    <row r="24" spans="1:34" ht="39.9" customHeight="1" x14ac:dyDescent="0.2">
      <c r="A24" s="199"/>
      <c r="B24" s="253"/>
      <c r="C24" s="253"/>
      <c r="D24" s="253"/>
      <c r="E24" s="171"/>
      <c r="F24" s="171"/>
      <c r="G24" s="171"/>
      <c r="H24" s="171"/>
      <c r="I24" s="174"/>
    </row>
    <row r="25" spans="1:34" ht="26.4" customHeight="1" x14ac:dyDescent="0.25">
      <c r="A25" s="199"/>
      <c r="B25" s="253"/>
      <c r="C25" s="253"/>
      <c r="D25" s="253"/>
      <c r="E25" s="171"/>
      <c r="F25" s="171"/>
      <c r="G25" s="171"/>
      <c r="H25" s="171"/>
      <c r="I25" s="171"/>
    </row>
    <row r="26" spans="1:34" ht="12.75" customHeight="1" x14ac:dyDescent="0.25">
      <c r="A26" s="199"/>
      <c r="B26" s="253"/>
      <c r="C26" s="253"/>
      <c r="D26" s="253"/>
      <c r="E26" s="171"/>
      <c r="F26" s="171"/>
      <c r="G26" s="171"/>
      <c r="H26" s="171"/>
      <c r="I26" s="171"/>
    </row>
    <row r="27" spans="1:34" ht="12.75" customHeight="1" x14ac:dyDescent="0.25">
      <c r="A27" s="147"/>
      <c r="B27" s="165"/>
      <c r="C27" s="151"/>
      <c r="D27" s="151"/>
      <c r="E27" s="151"/>
      <c r="F27" s="151"/>
      <c r="G27" s="151"/>
      <c r="H27" s="151"/>
      <c r="I27" s="151"/>
    </row>
    <row r="28" spans="1:34" ht="12.75" customHeight="1" x14ac:dyDescent="0.25"/>
    <row r="29" spans="1:34" ht="12.75" customHeight="1" x14ac:dyDescent="0.25"/>
    <row r="33" ht="26.4" customHeight="1" x14ac:dyDescent="0.25"/>
    <row r="34" ht="26.4" customHeight="1" x14ac:dyDescent="0.25"/>
    <row r="35" ht="26.4" customHeight="1" x14ac:dyDescent="0.25"/>
    <row r="36" ht="26.4" customHeight="1" x14ac:dyDescent="0.25"/>
    <row r="44" ht="12.75" customHeight="1" x14ac:dyDescent="0.25"/>
    <row r="45" ht="26.4" customHeight="1" x14ac:dyDescent="0.25"/>
    <row r="46" ht="26.4" customHeight="1" x14ac:dyDescent="0.25"/>
    <row r="47" ht="39.9" customHeight="1" x14ac:dyDescent="0.25"/>
    <row r="48" ht="39.9" customHeight="1" x14ac:dyDescent="0.25"/>
    <row r="49" ht="39.9" customHeight="1" x14ac:dyDescent="0.25"/>
    <row r="50" ht="26.4" customHeight="1" x14ac:dyDescent="0.25"/>
    <row r="58" ht="26.4" customHeight="1" x14ac:dyDescent="0.25"/>
    <row r="59" ht="26.4" customHeight="1" x14ac:dyDescent="0.25"/>
    <row r="60" ht="39.9" customHeight="1" x14ac:dyDescent="0.25"/>
    <row r="61" ht="39.9" customHeight="1" x14ac:dyDescent="0.25"/>
    <row r="62" ht="66" customHeight="1" x14ac:dyDescent="0.25"/>
    <row r="63" ht="39.9" customHeight="1" x14ac:dyDescent="0.25"/>
    <row r="71" ht="39.9" customHeight="1" x14ac:dyDescent="0.25"/>
    <row r="72" ht="26.4" customHeight="1" x14ac:dyDescent="0.25"/>
    <row r="73" ht="39.9" customHeight="1" x14ac:dyDescent="0.25"/>
    <row r="74" ht="39.9" customHeight="1" x14ac:dyDescent="0.25"/>
    <row r="75" ht="39.9" customHeight="1" x14ac:dyDescent="0.25"/>
  </sheetData>
  <mergeCells count="49">
    <mergeCell ref="A2:B2"/>
    <mergeCell ref="W2:AB2"/>
    <mergeCell ref="B4:D9"/>
    <mergeCell ref="K4:T4"/>
    <mergeCell ref="W4:AH4"/>
    <mergeCell ref="W5:AH5"/>
    <mergeCell ref="W7:AH7"/>
    <mergeCell ref="K6:K12"/>
    <mergeCell ref="W11:AH11"/>
    <mergeCell ref="T6:T12"/>
    <mergeCell ref="B13:D13"/>
    <mergeCell ref="W13:AH13"/>
    <mergeCell ref="Q6:Q12"/>
    <mergeCell ref="N6:N12"/>
    <mergeCell ref="O6:O12"/>
    <mergeCell ref="S6:S12"/>
    <mergeCell ref="K13:Q13"/>
    <mergeCell ref="W6:AH6"/>
    <mergeCell ref="W8:AH8"/>
    <mergeCell ref="W9:AH9"/>
    <mergeCell ref="A10:D11"/>
    <mergeCell ref="W10:AH10"/>
    <mergeCell ref="L6:L12"/>
    <mergeCell ref="M6:M12"/>
    <mergeCell ref="P6:P12"/>
    <mergeCell ref="B18:D18"/>
    <mergeCell ref="W18:AH18"/>
    <mergeCell ref="B19:D19"/>
    <mergeCell ref="W19:AH19"/>
    <mergeCell ref="B16:D16"/>
    <mergeCell ref="W16:AH16"/>
    <mergeCell ref="W17:AH17"/>
    <mergeCell ref="B17:D17"/>
    <mergeCell ref="B14:I14"/>
    <mergeCell ref="W14:AH14"/>
    <mergeCell ref="B15:D15"/>
    <mergeCell ref="W15:AH15"/>
    <mergeCell ref="K14:T14"/>
    <mergeCell ref="W22:AH22"/>
    <mergeCell ref="B20:I20"/>
    <mergeCell ref="W20:AH20"/>
    <mergeCell ref="B21:D21"/>
    <mergeCell ref="W21:AH21"/>
    <mergeCell ref="B23:I23"/>
    <mergeCell ref="B24:D24"/>
    <mergeCell ref="B25:D25"/>
    <mergeCell ref="B26:D26"/>
    <mergeCell ref="K20:T20"/>
    <mergeCell ref="B22:D22"/>
  </mergeCells>
  <phoneticPr fontId="16" type="noConversion"/>
  <conditionalFormatting sqref="A23">
    <cfRule type="cellIs" dxfId="131" priority="13" stopIfTrue="1" operator="equal">
      <formula>"Closed"</formula>
    </cfRule>
    <cfRule type="cellIs" dxfId="130" priority="14" stopIfTrue="1" operator="equal">
      <formula>"Open"</formula>
    </cfRule>
    <cfRule type="cellIs" dxfId="129" priority="15" stopIfTrue="1" operator="equal">
      <formula>"Draft"</formula>
    </cfRule>
  </conditionalFormatting>
  <conditionalFormatting sqref="T15:T16 T21:T22 T18:T19">
    <cfRule type="cellIs" dxfId="128" priority="22" stopIfTrue="1" operator="equal">
      <formula>"Closed"</formula>
    </cfRule>
    <cfRule type="cellIs" dxfId="127" priority="23" stopIfTrue="1" operator="equal">
      <formula>"Open"</formula>
    </cfRule>
    <cfRule type="cellIs" dxfId="126" priority="24" stopIfTrue="1" operator="equal">
      <formula>"Draft"</formula>
    </cfRule>
  </conditionalFormatting>
  <conditionalFormatting sqref="I2">
    <cfRule type="cellIs" dxfId="125" priority="16" stopIfTrue="1" operator="equal">
      <formula>"Closed"</formula>
    </cfRule>
    <cfRule type="cellIs" dxfId="124" priority="17" stopIfTrue="1" operator="equal">
      <formula>"Open"</formula>
    </cfRule>
    <cfRule type="cellIs" dxfId="123" priority="18" stopIfTrue="1" operator="equal">
      <formula>"Draft"</formula>
    </cfRule>
  </conditionalFormatting>
  <conditionalFormatting sqref="A14 V14">
    <cfRule type="cellIs" dxfId="122" priority="10" stopIfTrue="1" operator="equal">
      <formula>"Closed"</formula>
    </cfRule>
    <cfRule type="cellIs" dxfId="121" priority="11" stopIfTrue="1" operator="equal">
      <formula>"Open"</formula>
    </cfRule>
    <cfRule type="cellIs" dxfId="120" priority="12" stopIfTrue="1" operator="equal">
      <formula>"Draft"</formula>
    </cfRule>
  </conditionalFormatting>
  <conditionalFormatting sqref="A20 V20">
    <cfRule type="cellIs" dxfId="119" priority="4" stopIfTrue="1" operator="equal">
      <formula>"Closed"</formula>
    </cfRule>
    <cfRule type="cellIs" dxfId="118" priority="5" stopIfTrue="1" operator="equal">
      <formula>"Open"</formula>
    </cfRule>
    <cfRule type="cellIs" dxfId="117" priority="6" stopIfTrue="1" operator="equal">
      <formula>"Draft"</formula>
    </cfRule>
  </conditionalFormatting>
  <conditionalFormatting sqref="T17">
    <cfRule type="cellIs" dxfId="116" priority="1" stopIfTrue="1" operator="equal">
      <formula>"Closed"</formula>
    </cfRule>
    <cfRule type="cellIs" dxfId="115" priority="2" stopIfTrue="1" operator="equal">
      <formula>"Open"</formula>
    </cfRule>
    <cfRule type="cellIs" dxfId="114" priority="3" stopIfTrue="1" operator="equal">
      <formula>"Draft"</formula>
    </cfRule>
  </conditionalFormatting>
  <dataValidations count="2">
    <dataValidation type="list" allowBlank="1" showErrorMessage="1" sqref="T21:T22 T15:T19 I2">
      <formula1>INDIRECT("LIST4")</formula1>
      <formula2>0</formula2>
    </dataValidation>
    <dataValidation type="list" allowBlank="1" showErrorMessage="1" sqref="K15:Q19 K21:Q22">
      <formula1>INDIRECT("LIST5")</formula1>
      <formula2>0</formula2>
    </dataValidation>
  </dataValidations>
  <hyperlinks>
    <hyperlink ref="K4" location="Assessment Overview!A1" display="Back to Assessment Overview"/>
    <hyperlink ref="K4:T4" location="'Assessment summary'!A1" display="Back to Assessment Overview"/>
    <hyperlink ref="P4" location="'Assessment summary'!A1" display="Back to Assessment Overview"/>
  </hyperlinks>
  <pageMargins left="0.74791666666666667" right="0.74791666666666667" top="0.98402777777777772" bottom="0.98402777777777772" header="0.51180555555555551" footer="0.51180555555555551"/>
  <pageSetup paperSize="8" scale="59" firstPageNumber="0" fitToHeight="0" orientation="landscape" r:id="rId1"/>
  <headerFooter alignWithMargins="0">
    <oddHeader>&amp;L&amp;A&amp;CConfidential&amp;RFinal</oddHeader>
    <oddFooter>&amp;C&amp;F</oddFooter>
  </headerFooter>
  <rowBreaks count="2" manualBreakCount="2">
    <brk id="40" max="16383" man="1"/>
    <brk id="66" max="16383" man="1"/>
  </rowBreaks>
  <colBreaks count="2" manualBreakCount="2">
    <brk id="9" max="21" man="1"/>
    <brk id="20" max="104857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
    <tabColor indexed="11"/>
    <pageSetUpPr fitToPage="1"/>
  </sheetPr>
  <dimension ref="A1:AH80"/>
  <sheetViews>
    <sheetView view="pageBreakPreview" topLeftCell="A45" zoomScale="80" zoomScaleNormal="82" zoomScaleSheetLayoutView="80" workbookViewId="0">
      <selection activeCell="P49" sqref="P49"/>
    </sheetView>
  </sheetViews>
  <sheetFormatPr defaultColWidth="9.109375" defaultRowHeight="12.6" x14ac:dyDescent="0.25"/>
  <cols>
    <col min="1" max="1" width="8.109375" style="143" customWidth="1"/>
    <col min="2" max="2" width="15.6640625" style="166" customWidth="1"/>
    <col min="3" max="3" width="6.6640625" style="141" customWidth="1"/>
    <col min="4" max="4" width="40.6640625" style="141" customWidth="1"/>
    <col min="5" max="5" width="84.44140625" style="141" hidden="1" customWidth="1"/>
    <col min="6" max="6" width="38.6640625" style="141" hidden="1" customWidth="1"/>
    <col min="7" max="7" width="9.109375" style="141"/>
    <col min="8" max="8" width="30.6640625" style="141" customWidth="1"/>
    <col min="9" max="9" width="10.5546875" style="141" customWidth="1"/>
    <col min="10" max="10" width="4.6640625" style="141" customWidth="1"/>
    <col min="11" max="17" width="6.6640625" style="141" customWidth="1"/>
    <col min="18" max="18" width="4.6640625" style="141" customWidth="1"/>
    <col min="19" max="19" width="6.6640625" style="141" customWidth="1"/>
    <col min="20" max="20" width="9.109375" style="141"/>
    <col min="21" max="21" width="6.6640625" style="141" customWidth="1"/>
    <col min="22" max="25" width="12.6640625" style="143" customWidth="1"/>
    <col min="26" max="16384" width="9.109375" style="141"/>
  </cols>
  <sheetData>
    <row r="1" spans="1:34" x14ac:dyDescent="0.25">
      <c r="A1" s="138"/>
      <c r="B1" s="139"/>
      <c r="C1" s="140"/>
      <c r="D1" s="140"/>
      <c r="E1" s="140"/>
      <c r="F1" s="140"/>
      <c r="G1" s="140"/>
      <c r="H1" s="140"/>
      <c r="I1" s="140"/>
      <c r="N1" s="142"/>
      <c r="O1" s="142"/>
      <c r="P1" s="142"/>
      <c r="Q1" s="142"/>
      <c r="R1" s="142"/>
      <c r="S1" s="142"/>
      <c r="T1" s="142"/>
      <c r="U1" s="142"/>
      <c r="W1" s="138"/>
      <c r="X1" s="138"/>
      <c r="Y1" s="138"/>
    </row>
    <row r="2" spans="1:34" ht="12.75" customHeight="1" x14ac:dyDescent="0.25">
      <c r="A2" s="278" t="s">
        <v>246</v>
      </c>
      <c r="B2" s="278"/>
      <c r="C2" s="144" t="s">
        <v>290</v>
      </c>
      <c r="D2" s="145" t="s">
        <v>46</v>
      </c>
      <c r="E2" s="196"/>
      <c r="F2" s="196"/>
      <c r="G2" s="142"/>
      <c r="H2" s="192"/>
      <c r="I2" s="95" t="s">
        <v>368</v>
      </c>
      <c r="K2" s="142"/>
      <c r="L2" s="142"/>
      <c r="M2" s="142"/>
      <c r="N2" s="142"/>
      <c r="O2" s="142"/>
      <c r="P2" s="142"/>
      <c r="Q2" s="142"/>
      <c r="R2" s="142"/>
      <c r="S2" s="142"/>
      <c r="T2" s="142"/>
      <c r="U2" s="142"/>
      <c r="V2" s="146" t="str">
        <f>+C2</f>
        <v>PR</v>
      </c>
      <c r="W2" s="279" t="str">
        <f>+D2</f>
        <v>Processes</v>
      </c>
      <c r="X2" s="279"/>
      <c r="Y2" s="279"/>
      <c r="Z2" s="279"/>
      <c r="AA2" s="279"/>
      <c r="AB2" s="279"/>
      <c r="AC2" s="142"/>
    </row>
    <row r="3" spans="1:34" x14ac:dyDescent="0.25">
      <c r="A3" s="147"/>
      <c r="B3" s="141"/>
      <c r="E3" s="142"/>
      <c r="F3" s="142"/>
      <c r="G3" s="142"/>
      <c r="H3" s="142"/>
      <c r="I3" s="142"/>
      <c r="K3" s="140"/>
      <c r="L3" s="140"/>
      <c r="M3" s="140"/>
      <c r="N3" s="142"/>
      <c r="O3" s="142"/>
      <c r="P3" s="142"/>
      <c r="Q3" s="142"/>
      <c r="R3" s="142"/>
      <c r="S3" s="142"/>
      <c r="T3" s="142"/>
      <c r="U3" s="142"/>
      <c r="V3" s="140"/>
      <c r="W3" s="148"/>
      <c r="X3" s="148"/>
      <c r="Y3" s="148"/>
      <c r="Z3" s="148"/>
      <c r="AA3" s="148"/>
      <c r="AB3" s="148"/>
      <c r="AC3" s="140"/>
      <c r="AD3" s="140"/>
      <c r="AE3" s="140"/>
      <c r="AF3" s="140"/>
      <c r="AG3" s="140"/>
      <c r="AH3" s="140"/>
    </row>
    <row r="4" spans="1:34" ht="12.75" customHeight="1" x14ac:dyDescent="0.25">
      <c r="A4" s="147"/>
      <c r="B4" s="280" t="s">
        <v>126</v>
      </c>
      <c r="C4" s="280"/>
      <c r="D4" s="280"/>
      <c r="E4" s="197"/>
      <c r="F4" s="197"/>
      <c r="G4" s="142"/>
      <c r="H4" s="142"/>
      <c r="I4" s="142"/>
      <c r="J4" s="149"/>
      <c r="K4" s="281" t="s">
        <v>370</v>
      </c>
      <c r="L4" s="281"/>
      <c r="M4" s="281"/>
      <c r="N4" s="281"/>
      <c r="O4" s="281"/>
      <c r="P4" s="281"/>
      <c r="Q4" s="281"/>
      <c r="R4" s="281"/>
      <c r="S4" s="281"/>
      <c r="T4" s="281"/>
      <c r="U4" s="142"/>
      <c r="V4" s="150" t="s">
        <v>371</v>
      </c>
      <c r="W4" s="271" t="s">
        <v>372</v>
      </c>
      <c r="X4" s="271"/>
      <c r="Y4" s="271"/>
      <c r="Z4" s="271"/>
      <c r="AA4" s="271"/>
      <c r="AB4" s="271"/>
      <c r="AC4" s="271"/>
      <c r="AD4" s="271"/>
      <c r="AE4" s="271"/>
      <c r="AF4" s="271"/>
      <c r="AG4" s="271"/>
      <c r="AH4" s="271"/>
    </row>
    <row r="5" spans="1:34" ht="12.75" customHeight="1" x14ac:dyDescent="0.25">
      <c r="A5" s="147"/>
      <c r="B5" s="280"/>
      <c r="C5" s="280"/>
      <c r="D5" s="280"/>
      <c r="E5" s="197"/>
      <c r="F5" s="197"/>
      <c r="G5" s="142"/>
      <c r="H5" s="142"/>
      <c r="I5" s="142"/>
      <c r="J5" s="149"/>
      <c r="K5" s="151"/>
      <c r="L5" s="151"/>
      <c r="M5" s="151"/>
      <c r="N5" s="151"/>
      <c r="O5" s="151"/>
      <c r="P5" s="151"/>
      <c r="Q5" s="148"/>
      <c r="R5" s="151"/>
      <c r="S5" s="151"/>
      <c r="T5" s="152"/>
      <c r="U5" s="142"/>
      <c r="V5" s="167"/>
      <c r="W5" s="255"/>
      <c r="X5" s="255"/>
      <c r="Y5" s="255"/>
      <c r="Z5" s="255"/>
      <c r="AA5" s="255"/>
      <c r="AB5" s="255"/>
      <c r="AC5" s="255"/>
      <c r="AD5" s="255"/>
      <c r="AE5" s="255"/>
      <c r="AF5" s="255"/>
      <c r="AG5" s="255"/>
      <c r="AH5" s="255"/>
    </row>
    <row r="6" spans="1:34" ht="12.75" customHeight="1" x14ac:dyDescent="0.25">
      <c r="A6" s="147"/>
      <c r="B6" s="280"/>
      <c r="C6" s="280"/>
      <c r="D6" s="280"/>
      <c r="E6" s="197"/>
      <c r="F6" s="197"/>
      <c r="G6" s="142"/>
      <c r="H6" s="142"/>
      <c r="I6" s="142"/>
      <c r="J6" s="149"/>
      <c r="K6" s="277" t="s">
        <v>569</v>
      </c>
      <c r="L6" s="277" t="s">
        <v>562</v>
      </c>
      <c r="M6" s="277" t="s">
        <v>565</v>
      </c>
      <c r="N6" s="277" t="s">
        <v>566</v>
      </c>
      <c r="O6" s="291" t="s">
        <v>567</v>
      </c>
      <c r="P6" s="291" t="s">
        <v>568</v>
      </c>
      <c r="Q6" s="294" t="s">
        <v>160</v>
      </c>
      <c r="R6" s="153"/>
      <c r="S6" s="272" t="s">
        <v>242</v>
      </c>
      <c r="T6" s="272" t="s">
        <v>373</v>
      </c>
      <c r="U6" s="142"/>
      <c r="V6" s="167"/>
      <c r="W6" s="255"/>
      <c r="X6" s="255"/>
      <c r="Y6" s="255"/>
      <c r="Z6" s="255"/>
      <c r="AA6" s="255"/>
      <c r="AB6" s="255"/>
      <c r="AC6" s="255"/>
      <c r="AD6" s="255"/>
      <c r="AE6" s="255"/>
      <c r="AF6" s="255"/>
      <c r="AG6" s="255"/>
      <c r="AH6" s="255"/>
    </row>
    <row r="7" spans="1:34" ht="12.75" customHeight="1" x14ac:dyDescent="0.25">
      <c r="A7" s="147"/>
      <c r="B7" s="280"/>
      <c r="C7" s="280"/>
      <c r="D7" s="280"/>
      <c r="E7" s="197"/>
      <c r="F7" s="197"/>
      <c r="G7" s="142"/>
      <c r="H7" s="142"/>
      <c r="I7" s="142"/>
      <c r="J7" s="149"/>
      <c r="K7" s="293"/>
      <c r="L7" s="293"/>
      <c r="M7" s="293"/>
      <c r="N7" s="293"/>
      <c r="O7" s="292"/>
      <c r="P7" s="292"/>
      <c r="Q7" s="295"/>
      <c r="R7" s="153"/>
      <c r="S7" s="272"/>
      <c r="T7" s="272"/>
      <c r="U7" s="142"/>
      <c r="V7" s="167"/>
      <c r="W7" s="255"/>
      <c r="X7" s="255"/>
      <c r="Y7" s="255"/>
      <c r="Z7" s="255"/>
      <c r="AA7" s="255"/>
      <c r="AB7" s="255"/>
      <c r="AC7" s="255"/>
      <c r="AD7" s="255"/>
      <c r="AE7" s="255"/>
      <c r="AF7" s="255"/>
      <c r="AG7" s="255"/>
      <c r="AH7" s="255"/>
    </row>
    <row r="8" spans="1:34" ht="12.75" customHeight="1" x14ac:dyDescent="0.25">
      <c r="A8" s="147"/>
      <c r="B8" s="280"/>
      <c r="C8" s="280"/>
      <c r="D8" s="280"/>
      <c r="E8" s="197"/>
      <c r="F8" s="197"/>
      <c r="G8" s="142"/>
      <c r="H8" s="142"/>
      <c r="I8" s="142"/>
      <c r="J8" s="149"/>
      <c r="K8" s="293"/>
      <c r="L8" s="293"/>
      <c r="M8" s="293"/>
      <c r="N8" s="293"/>
      <c r="O8" s="292"/>
      <c r="P8" s="292"/>
      <c r="Q8" s="295"/>
      <c r="R8" s="153"/>
      <c r="S8" s="272"/>
      <c r="T8" s="272"/>
      <c r="U8" s="142"/>
      <c r="V8" s="167"/>
      <c r="W8" s="255"/>
      <c r="X8" s="255"/>
      <c r="Y8" s="255"/>
      <c r="Z8" s="255"/>
      <c r="AA8" s="255"/>
      <c r="AB8" s="255"/>
      <c r="AC8" s="255"/>
      <c r="AD8" s="255"/>
      <c r="AE8" s="255"/>
      <c r="AF8" s="255"/>
      <c r="AG8" s="255"/>
      <c r="AH8" s="255"/>
    </row>
    <row r="9" spans="1:34" ht="12.75" customHeight="1" x14ac:dyDescent="0.25">
      <c r="B9" s="280"/>
      <c r="C9" s="280"/>
      <c r="D9" s="280"/>
      <c r="E9" s="197"/>
      <c r="F9" s="197"/>
      <c r="G9" s="142"/>
      <c r="H9" s="142"/>
      <c r="I9" s="142"/>
      <c r="J9" s="149"/>
      <c r="K9" s="293"/>
      <c r="L9" s="293"/>
      <c r="M9" s="293"/>
      <c r="N9" s="293"/>
      <c r="O9" s="292"/>
      <c r="P9" s="292"/>
      <c r="Q9" s="295"/>
      <c r="R9" s="153"/>
      <c r="S9" s="272"/>
      <c r="T9" s="272"/>
      <c r="U9" s="142"/>
      <c r="V9" s="167"/>
      <c r="W9" s="288"/>
      <c r="X9" s="260"/>
      <c r="Y9" s="260"/>
      <c r="Z9" s="260"/>
      <c r="AA9" s="260"/>
      <c r="AB9" s="260"/>
      <c r="AC9" s="260"/>
      <c r="AD9" s="260"/>
      <c r="AE9" s="260"/>
      <c r="AF9" s="260"/>
      <c r="AG9" s="260"/>
      <c r="AH9" s="254"/>
    </row>
    <row r="10" spans="1:34" ht="12.75" customHeight="1" x14ac:dyDescent="0.25">
      <c r="A10" s="282"/>
      <c r="B10" s="283"/>
      <c r="C10" s="283"/>
      <c r="D10" s="284"/>
      <c r="E10" s="193"/>
      <c r="F10" s="193"/>
      <c r="G10" s="140"/>
      <c r="H10" s="140"/>
      <c r="I10" s="140"/>
      <c r="J10" s="149"/>
      <c r="K10" s="293"/>
      <c r="L10" s="293"/>
      <c r="M10" s="293"/>
      <c r="N10" s="293"/>
      <c r="O10" s="292"/>
      <c r="P10" s="292"/>
      <c r="Q10" s="295"/>
      <c r="R10" s="153"/>
      <c r="S10" s="272"/>
      <c r="T10" s="272"/>
      <c r="U10" s="142"/>
      <c r="V10" s="167"/>
      <c r="W10" s="255"/>
      <c r="X10" s="255"/>
      <c r="Y10" s="255"/>
      <c r="Z10" s="255"/>
      <c r="AA10" s="255"/>
      <c r="AB10" s="255"/>
      <c r="AC10" s="255"/>
      <c r="AD10" s="255"/>
      <c r="AE10" s="255"/>
      <c r="AF10" s="255"/>
      <c r="AG10" s="255"/>
      <c r="AH10" s="255"/>
    </row>
    <row r="11" spans="1:34" ht="12.75" customHeight="1" x14ac:dyDescent="0.25">
      <c r="A11" s="285"/>
      <c r="B11" s="286"/>
      <c r="C11" s="286"/>
      <c r="D11" s="287"/>
      <c r="E11" s="194"/>
      <c r="F11" s="194"/>
      <c r="G11" s="142"/>
      <c r="H11" s="142"/>
      <c r="I11" s="142"/>
      <c r="J11" s="149"/>
      <c r="K11" s="293"/>
      <c r="L11" s="293"/>
      <c r="M11" s="293"/>
      <c r="N11" s="293"/>
      <c r="O11" s="292"/>
      <c r="P11" s="292"/>
      <c r="Q11" s="295"/>
      <c r="R11" s="153"/>
      <c r="S11" s="272"/>
      <c r="T11" s="272"/>
      <c r="U11" s="142"/>
      <c r="V11" s="167"/>
      <c r="W11" s="255"/>
      <c r="X11" s="255"/>
      <c r="Y11" s="255"/>
      <c r="Z11" s="255"/>
      <c r="AA11" s="255"/>
      <c r="AB11" s="255"/>
      <c r="AC11" s="255"/>
      <c r="AD11" s="255"/>
      <c r="AE11" s="255"/>
      <c r="AF11" s="255"/>
      <c r="AG11" s="255"/>
      <c r="AH11" s="255"/>
    </row>
    <row r="12" spans="1:34" ht="12.75" customHeight="1" x14ac:dyDescent="0.25">
      <c r="A12" s="154"/>
      <c r="B12" s="154"/>
      <c r="C12" s="154"/>
      <c r="D12" s="154"/>
      <c r="E12" s="155"/>
      <c r="F12" s="155"/>
      <c r="G12" s="148"/>
      <c r="H12" s="148"/>
      <c r="I12" s="148"/>
      <c r="J12" s="149"/>
      <c r="K12" s="293"/>
      <c r="L12" s="293"/>
      <c r="M12" s="293"/>
      <c r="N12" s="293"/>
      <c r="O12" s="292"/>
      <c r="P12" s="292"/>
      <c r="Q12" s="295"/>
      <c r="R12" s="153"/>
      <c r="S12" s="272"/>
      <c r="T12" s="272"/>
      <c r="U12" s="142"/>
      <c r="V12" s="167"/>
      <c r="W12" s="255"/>
      <c r="X12" s="255"/>
      <c r="Y12" s="255"/>
      <c r="Z12" s="255"/>
      <c r="AA12" s="255"/>
      <c r="AB12" s="255"/>
      <c r="AC12" s="255"/>
      <c r="AD12" s="255"/>
      <c r="AE12" s="255"/>
      <c r="AF12" s="255"/>
      <c r="AG12" s="255"/>
      <c r="AH12" s="255"/>
    </row>
    <row r="13" spans="1:34" x14ac:dyDescent="0.25">
      <c r="A13" s="156"/>
      <c r="B13" s="269"/>
      <c r="C13" s="269"/>
      <c r="D13" s="269"/>
      <c r="E13" s="157"/>
      <c r="F13" s="198"/>
      <c r="G13" s="157"/>
      <c r="H13" s="198"/>
      <c r="I13" s="157"/>
      <c r="J13" s="149"/>
      <c r="K13" s="293"/>
      <c r="L13" s="293"/>
      <c r="M13" s="293"/>
      <c r="N13" s="293"/>
      <c r="O13" s="292"/>
      <c r="P13" s="292"/>
      <c r="Q13" s="295"/>
      <c r="R13" s="153"/>
      <c r="S13" s="272"/>
      <c r="T13" s="272"/>
      <c r="U13" s="142"/>
      <c r="V13" s="141"/>
      <c r="W13" s="148"/>
      <c r="X13" s="148"/>
      <c r="Y13" s="148"/>
      <c r="Z13" s="155"/>
      <c r="AA13" s="148"/>
      <c r="AB13" s="148"/>
      <c r="AC13" s="151"/>
      <c r="AD13" s="151"/>
      <c r="AE13" s="151"/>
      <c r="AF13" s="151"/>
      <c r="AG13" s="151"/>
      <c r="AH13" s="151"/>
    </row>
    <row r="14" spans="1:34" ht="25.2" x14ac:dyDescent="0.25">
      <c r="A14" s="156" t="s">
        <v>375</v>
      </c>
      <c r="B14" s="269" t="s">
        <v>376</v>
      </c>
      <c r="C14" s="269"/>
      <c r="D14" s="269"/>
      <c r="E14" s="157" t="s">
        <v>485</v>
      </c>
      <c r="F14" s="198" t="s">
        <v>540</v>
      </c>
      <c r="G14" s="157" t="s">
        <v>577</v>
      </c>
      <c r="H14" s="198" t="s">
        <v>437</v>
      </c>
      <c r="I14" s="157" t="s">
        <v>378</v>
      </c>
      <c r="J14" s="149"/>
      <c r="K14" s="273" t="s">
        <v>379</v>
      </c>
      <c r="L14" s="289"/>
      <c r="M14" s="289"/>
      <c r="N14" s="289"/>
      <c r="O14" s="289"/>
      <c r="P14" s="289"/>
      <c r="Q14" s="290"/>
      <c r="R14" s="153"/>
      <c r="S14" s="142"/>
      <c r="T14" s="142"/>
      <c r="U14" s="142"/>
      <c r="V14" s="141" t="s">
        <v>380</v>
      </c>
      <c r="W14" s="148" t="s">
        <v>381</v>
      </c>
      <c r="X14" s="148"/>
      <c r="Y14" s="148"/>
      <c r="Z14" s="155"/>
      <c r="AA14" s="148"/>
      <c r="AB14" s="148"/>
      <c r="AC14" s="151"/>
      <c r="AD14" s="151"/>
      <c r="AE14" s="151"/>
      <c r="AF14" s="151"/>
      <c r="AG14" s="151"/>
      <c r="AH14" s="151"/>
    </row>
    <row r="15" spans="1:34" ht="52.5" customHeight="1" x14ac:dyDescent="0.25">
      <c r="A15" s="172">
        <v>10</v>
      </c>
      <c r="B15" s="261" t="s">
        <v>93</v>
      </c>
      <c r="C15" s="262"/>
      <c r="D15" s="262"/>
      <c r="E15" s="262"/>
      <c r="F15" s="262"/>
      <c r="G15" s="262"/>
      <c r="H15" s="262"/>
      <c r="I15" s="263"/>
      <c r="J15" s="153"/>
      <c r="K15" s="265" t="s">
        <v>374</v>
      </c>
      <c r="L15" s="266"/>
      <c r="M15" s="266"/>
      <c r="N15" s="266"/>
      <c r="O15" s="266"/>
      <c r="P15" s="266"/>
      <c r="Q15" s="266"/>
      <c r="R15" s="266"/>
      <c r="S15" s="266"/>
      <c r="T15" s="267"/>
      <c r="U15" s="153"/>
      <c r="V15" s="172">
        <f t="shared" ref="V15:V35" si="0">+A15</f>
        <v>10</v>
      </c>
      <c r="W15" s="254"/>
      <c r="X15" s="255"/>
      <c r="Y15" s="255"/>
      <c r="Z15" s="255"/>
      <c r="AA15" s="255"/>
      <c r="AB15" s="255"/>
      <c r="AC15" s="255"/>
      <c r="AD15" s="255"/>
      <c r="AE15" s="255"/>
      <c r="AF15" s="255"/>
      <c r="AG15" s="255"/>
      <c r="AH15" s="255"/>
    </row>
    <row r="16" spans="1:34" ht="171" customHeight="1" x14ac:dyDescent="0.25">
      <c r="A16" s="160" t="s">
        <v>299</v>
      </c>
      <c r="B16" s="268" t="s">
        <v>98</v>
      </c>
      <c r="C16" s="268"/>
      <c r="D16" s="268"/>
      <c r="E16" s="161" t="s">
        <v>505</v>
      </c>
      <c r="F16" s="161" t="s">
        <v>160</v>
      </c>
      <c r="G16" s="161" t="s">
        <v>94</v>
      </c>
      <c r="H16" s="161" t="s">
        <v>474</v>
      </c>
      <c r="I16" s="161" t="s">
        <v>104</v>
      </c>
      <c r="J16" s="153"/>
      <c r="K16" s="28"/>
      <c r="L16" s="28"/>
      <c r="M16" s="28"/>
      <c r="N16" s="28"/>
      <c r="O16" s="28"/>
      <c r="P16" s="28" t="s">
        <v>14</v>
      </c>
      <c r="Q16" s="28"/>
      <c r="R16" s="162"/>
      <c r="S16" s="163">
        <f>(IF(P16="x",5,IF(O16="x",4,IF(N16="x",3,IF(M16="x",2,IF(L16="x",1,IF(K16="x",0,"")))))))</f>
        <v>5</v>
      </c>
      <c r="T16" s="164" t="s">
        <v>368</v>
      </c>
      <c r="U16" s="142"/>
      <c r="V16" s="93" t="str">
        <f t="shared" si="0"/>
        <v>10.1</v>
      </c>
      <c r="W16" s="288"/>
      <c r="X16" s="260"/>
      <c r="Y16" s="260"/>
      <c r="Z16" s="260"/>
      <c r="AA16" s="260"/>
      <c r="AB16" s="260"/>
      <c r="AC16" s="260"/>
      <c r="AD16" s="260"/>
      <c r="AE16" s="260"/>
      <c r="AF16" s="260"/>
      <c r="AG16" s="260"/>
      <c r="AH16" s="254"/>
    </row>
    <row r="17" spans="1:34" ht="90.75" customHeight="1" x14ac:dyDescent="0.25">
      <c r="A17" s="160" t="s">
        <v>300</v>
      </c>
      <c r="B17" s="268" t="s">
        <v>99</v>
      </c>
      <c r="C17" s="268"/>
      <c r="D17" s="268"/>
      <c r="E17" s="161" t="s">
        <v>506</v>
      </c>
      <c r="F17" s="161" t="s">
        <v>160</v>
      </c>
      <c r="G17" s="161" t="s">
        <v>95</v>
      </c>
      <c r="H17" s="161" t="s">
        <v>447</v>
      </c>
      <c r="I17" s="161" t="s">
        <v>105</v>
      </c>
      <c r="J17" s="153"/>
      <c r="K17" s="28"/>
      <c r="L17" s="28"/>
      <c r="M17" s="28"/>
      <c r="N17" s="28"/>
      <c r="O17" s="28"/>
      <c r="P17" s="28" t="s">
        <v>14</v>
      </c>
      <c r="Q17" s="28"/>
      <c r="R17" s="162"/>
      <c r="S17" s="163">
        <f t="shared" ref="S17:S47" si="1">(IF(P17="x",5,IF(O17="x",4,IF(N17="x",3,IF(M17="x",2,IF(L17="x",1,IF(K17="x",0,"")))))))</f>
        <v>5</v>
      </c>
      <c r="T17" s="164" t="s">
        <v>368</v>
      </c>
      <c r="U17" s="142"/>
      <c r="V17" s="93" t="str">
        <f t="shared" si="0"/>
        <v>10.2</v>
      </c>
      <c r="W17" s="288"/>
      <c r="X17" s="260"/>
      <c r="Y17" s="260"/>
      <c r="Z17" s="260"/>
      <c r="AA17" s="260"/>
      <c r="AB17" s="260"/>
      <c r="AC17" s="260"/>
      <c r="AD17" s="260"/>
      <c r="AE17" s="260"/>
      <c r="AF17" s="260"/>
      <c r="AG17" s="260"/>
      <c r="AH17" s="254"/>
    </row>
    <row r="18" spans="1:34" ht="90.75" customHeight="1" x14ac:dyDescent="0.25">
      <c r="A18" s="160" t="s">
        <v>302</v>
      </c>
      <c r="B18" s="268" t="s">
        <v>143</v>
      </c>
      <c r="C18" s="268"/>
      <c r="D18" s="268"/>
      <c r="E18" s="161" t="s">
        <v>507</v>
      </c>
      <c r="F18" s="161" t="s">
        <v>160</v>
      </c>
      <c r="G18" s="161" t="s">
        <v>144</v>
      </c>
      <c r="H18" s="161" t="s">
        <v>448</v>
      </c>
      <c r="I18" s="161" t="s">
        <v>145</v>
      </c>
      <c r="J18" s="153"/>
      <c r="K18" s="28"/>
      <c r="L18" s="28"/>
      <c r="M18" s="28"/>
      <c r="N18" s="28"/>
      <c r="O18" s="28"/>
      <c r="P18" s="28" t="s">
        <v>14</v>
      </c>
      <c r="Q18" s="28"/>
      <c r="R18" s="162"/>
      <c r="S18" s="163">
        <f t="shared" si="1"/>
        <v>5</v>
      </c>
      <c r="T18" s="164" t="s">
        <v>368</v>
      </c>
      <c r="U18" s="142"/>
      <c r="V18" s="93" t="str">
        <f t="shared" si="0"/>
        <v>10.3</v>
      </c>
      <c r="W18" s="288"/>
      <c r="X18" s="260"/>
      <c r="Y18" s="260"/>
      <c r="Z18" s="260"/>
      <c r="AA18" s="260"/>
      <c r="AB18" s="260"/>
      <c r="AC18" s="260"/>
      <c r="AD18" s="260"/>
      <c r="AE18" s="260"/>
      <c r="AF18" s="260"/>
      <c r="AG18" s="260"/>
      <c r="AH18" s="254"/>
    </row>
    <row r="19" spans="1:34" ht="119.25" customHeight="1" x14ac:dyDescent="0.25">
      <c r="A19" s="160" t="s">
        <v>383</v>
      </c>
      <c r="B19" s="268" t="s">
        <v>102</v>
      </c>
      <c r="C19" s="268"/>
      <c r="D19" s="268"/>
      <c r="E19" s="161" t="s">
        <v>508</v>
      </c>
      <c r="F19" s="161" t="s">
        <v>160</v>
      </c>
      <c r="G19" s="161" t="s">
        <v>96</v>
      </c>
      <c r="H19" s="161" t="s">
        <v>449</v>
      </c>
      <c r="I19" s="161" t="s">
        <v>106</v>
      </c>
      <c r="J19" s="153"/>
      <c r="K19" s="28"/>
      <c r="L19" s="28"/>
      <c r="M19" s="28"/>
      <c r="N19" s="28"/>
      <c r="O19" s="28"/>
      <c r="P19" s="28" t="s">
        <v>14</v>
      </c>
      <c r="Q19" s="28"/>
      <c r="R19" s="162"/>
      <c r="S19" s="163">
        <f t="shared" si="1"/>
        <v>5</v>
      </c>
      <c r="T19" s="164" t="s">
        <v>368</v>
      </c>
      <c r="U19" s="142"/>
      <c r="V19" s="93" t="str">
        <f t="shared" si="0"/>
        <v>10.4</v>
      </c>
      <c r="W19" s="288"/>
      <c r="X19" s="260"/>
      <c r="Y19" s="260"/>
      <c r="Z19" s="260"/>
      <c r="AA19" s="260"/>
      <c r="AB19" s="260"/>
      <c r="AC19" s="260"/>
      <c r="AD19" s="260"/>
      <c r="AE19" s="260"/>
      <c r="AF19" s="260"/>
      <c r="AG19" s="260"/>
      <c r="AH19" s="254"/>
    </row>
    <row r="20" spans="1:34" ht="119.25" customHeight="1" x14ac:dyDescent="0.25">
      <c r="A20" s="160" t="s">
        <v>146</v>
      </c>
      <c r="B20" s="268" t="s">
        <v>103</v>
      </c>
      <c r="C20" s="268"/>
      <c r="D20" s="268"/>
      <c r="E20" s="161" t="s">
        <v>509</v>
      </c>
      <c r="F20" s="161" t="s">
        <v>160</v>
      </c>
      <c r="G20" s="161" t="s">
        <v>97</v>
      </c>
      <c r="H20" s="161" t="s">
        <v>450</v>
      </c>
      <c r="I20" s="161" t="s">
        <v>403</v>
      </c>
      <c r="J20" s="153"/>
      <c r="K20" s="28"/>
      <c r="L20" s="28"/>
      <c r="M20" s="28"/>
      <c r="N20" s="28"/>
      <c r="O20" s="28"/>
      <c r="P20" s="28" t="s">
        <v>14</v>
      </c>
      <c r="Q20" s="28"/>
      <c r="R20" s="162"/>
      <c r="S20" s="163">
        <f t="shared" si="1"/>
        <v>5</v>
      </c>
      <c r="T20" s="164" t="s">
        <v>368</v>
      </c>
      <c r="U20" s="142"/>
      <c r="V20" s="93" t="str">
        <f t="shared" si="0"/>
        <v>10.5</v>
      </c>
      <c r="W20" s="288"/>
      <c r="X20" s="260"/>
      <c r="Y20" s="260"/>
      <c r="Z20" s="260"/>
      <c r="AA20" s="260"/>
      <c r="AB20" s="260"/>
      <c r="AC20" s="260"/>
      <c r="AD20" s="260"/>
      <c r="AE20" s="260"/>
      <c r="AF20" s="260"/>
      <c r="AG20" s="260"/>
      <c r="AH20" s="254"/>
    </row>
    <row r="21" spans="1:34" ht="52.5" customHeight="1" x14ac:dyDescent="0.25">
      <c r="A21" s="172">
        <v>11</v>
      </c>
      <c r="B21" s="261" t="s">
        <v>109</v>
      </c>
      <c r="C21" s="262"/>
      <c r="D21" s="262"/>
      <c r="E21" s="262"/>
      <c r="F21" s="262"/>
      <c r="G21" s="262"/>
      <c r="H21" s="262"/>
      <c r="I21" s="263"/>
      <c r="J21" s="153"/>
      <c r="K21" s="265"/>
      <c r="L21" s="266"/>
      <c r="M21" s="266"/>
      <c r="N21" s="266"/>
      <c r="O21" s="266"/>
      <c r="P21" s="266"/>
      <c r="Q21" s="266"/>
      <c r="R21" s="266"/>
      <c r="S21" s="266"/>
      <c r="T21" s="267"/>
      <c r="U21" s="153"/>
      <c r="V21" s="172">
        <f t="shared" si="0"/>
        <v>11</v>
      </c>
      <c r="W21" s="254"/>
      <c r="X21" s="255"/>
      <c r="Y21" s="255"/>
      <c r="Z21" s="255"/>
      <c r="AA21" s="255"/>
      <c r="AB21" s="255"/>
      <c r="AC21" s="255"/>
      <c r="AD21" s="255"/>
      <c r="AE21" s="255"/>
      <c r="AF21" s="255"/>
      <c r="AG21" s="255"/>
      <c r="AH21" s="255"/>
    </row>
    <row r="22" spans="1:34" ht="145.5" customHeight="1" x14ac:dyDescent="0.25">
      <c r="A22" s="160" t="s">
        <v>304</v>
      </c>
      <c r="B22" s="253" t="s">
        <v>116</v>
      </c>
      <c r="C22" s="253"/>
      <c r="D22" s="253"/>
      <c r="E22" s="171" t="s">
        <v>510</v>
      </c>
      <c r="F22" s="171" t="s">
        <v>160</v>
      </c>
      <c r="G22" s="171" t="s">
        <v>107</v>
      </c>
      <c r="H22" s="171" t="s">
        <v>451</v>
      </c>
      <c r="I22" s="171" t="s">
        <v>110</v>
      </c>
      <c r="J22" s="153"/>
      <c r="K22" s="28"/>
      <c r="L22" s="28"/>
      <c r="M22" s="28"/>
      <c r="N22" s="28"/>
      <c r="O22" s="28"/>
      <c r="P22" s="28" t="s">
        <v>14</v>
      </c>
      <c r="Q22" s="28"/>
      <c r="R22" s="162"/>
      <c r="S22" s="163">
        <f t="shared" si="1"/>
        <v>5</v>
      </c>
      <c r="T22" s="164" t="s">
        <v>368</v>
      </c>
      <c r="U22" s="142"/>
      <c r="V22" s="93" t="str">
        <f t="shared" si="0"/>
        <v>11.1</v>
      </c>
      <c r="W22" s="288"/>
      <c r="X22" s="260"/>
      <c r="Y22" s="260"/>
      <c r="Z22" s="260"/>
      <c r="AA22" s="260"/>
      <c r="AB22" s="260"/>
      <c r="AC22" s="260"/>
      <c r="AD22" s="260"/>
      <c r="AE22" s="260"/>
      <c r="AF22" s="260"/>
      <c r="AG22" s="260"/>
      <c r="AH22" s="254"/>
    </row>
    <row r="23" spans="1:34" ht="148.5" customHeight="1" x14ac:dyDescent="0.25">
      <c r="A23" s="160" t="s">
        <v>316</v>
      </c>
      <c r="B23" s="253" t="s">
        <v>117</v>
      </c>
      <c r="C23" s="253"/>
      <c r="D23" s="253"/>
      <c r="E23" s="171" t="s">
        <v>511</v>
      </c>
      <c r="F23" s="171" t="s">
        <v>160</v>
      </c>
      <c r="G23" s="171" t="s">
        <v>108</v>
      </c>
      <c r="H23" s="171" t="s">
        <v>480</v>
      </c>
      <c r="I23" s="171" t="s">
        <v>111</v>
      </c>
      <c r="J23" s="153"/>
      <c r="K23" s="28"/>
      <c r="L23" s="28"/>
      <c r="M23" s="28"/>
      <c r="N23" s="28"/>
      <c r="O23" s="28"/>
      <c r="P23" s="28" t="s">
        <v>14</v>
      </c>
      <c r="Q23" s="28"/>
      <c r="R23" s="162"/>
      <c r="S23" s="163">
        <f t="shared" si="1"/>
        <v>5</v>
      </c>
      <c r="T23" s="164" t="s">
        <v>368</v>
      </c>
      <c r="U23" s="142"/>
      <c r="V23" s="93" t="str">
        <f t="shared" si="0"/>
        <v>11.2</v>
      </c>
      <c r="W23" s="288"/>
      <c r="X23" s="260"/>
      <c r="Y23" s="260"/>
      <c r="Z23" s="260"/>
      <c r="AA23" s="260"/>
      <c r="AB23" s="260"/>
      <c r="AC23" s="260"/>
      <c r="AD23" s="260"/>
      <c r="AE23" s="260"/>
      <c r="AF23" s="260"/>
      <c r="AG23" s="260"/>
      <c r="AH23" s="254"/>
    </row>
    <row r="24" spans="1:34" ht="180" customHeight="1" x14ac:dyDescent="0.2">
      <c r="A24" s="160" t="s">
        <v>318</v>
      </c>
      <c r="B24" s="253" t="s">
        <v>195</v>
      </c>
      <c r="C24" s="253"/>
      <c r="D24" s="253"/>
      <c r="E24" s="171" t="s">
        <v>512</v>
      </c>
      <c r="F24" s="171" t="s">
        <v>160</v>
      </c>
      <c r="G24" s="171" t="s">
        <v>32</v>
      </c>
      <c r="H24" s="171" t="s">
        <v>481</v>
      </c>
      <c r="I24" s="174" t="s">
        <v>403</v>
      </c>
      <c r="J24" s="153"/>
      <c r="K24" s="28"/>
      <c r="L24" s="28"/>
      <c r="M24" s="28"/>
      <c r="N24" s="28"/>
      <c r="O24" s="28"/>
      <c r="P24" s="28" t="s">
        <v>14</v>
      </c>
      <c r="Q24" s="28"/>
      <c r="R24" s="162"/>
      <c r="S24" s="163">
        <f t="shared" si="1"/>
        <v>5</v>
      </c>
      <c r="T24" s="164" t="s">
        <v>368</v>
      </c>
      <c r="U24" s="142"/>
      <c r="V24" s="93" t="str">
        <f>+A24</f>
        <v>11.3</v>
      </c>
      <c r="W24" s="288"/>
      <c r="X24" s="260"/>
      <c r="Y24" s="260"/>
      <c r="Z24" s="260"/>
      <c r="AA24" s="260"/>
      <c r="AB24" s="260"/>
      <c r="AC24" s="260"/>
      <c r="AD24" s="260"/>
      <c r="AE24" s="260"/>
      <c r="AF24" s="260"/>
      <c r="AG24" s="260"/>
      <c r="AH24" s="254"/>
    </row>
    <row r="25" spans="1:34" ht="89.25" customHeight="1" x14ac:dyDescent="0.25">
      <c r="A25" s="160" t="s">
        <v>56</v>
      </c>
      <c r="B25" s="253" t="s">
        <v>164</v>
      </c>
      <c r="C25" s="253"/>
      <c r="D25" s="253"/>
      <c r="E25" s="171" t="s">
        <v>513</v>
      </c>
      <c r="F25" s="171" t="s">
        <v>547</v>
      </c>
      <c r="G25" s="171" t="s">
        <v>114</v>
      </c>
      <c r="H25" s="171" t="s">
        <v>452</v>
      </c>
      <c r="I25" s="171" t="s">
        <v>118</v>
      </c>
      <c r="J25" s="153"/>
      <c r="K25" s="28"/>
      <c r="L25" s="28"/>
      <c r="M25" s="28"/>
      <c r="N25" s="28"/>
      <c r="O25" s="28"/>
      <c r="P25" s="28" t="s">
        <v>14</v>
      </c>
      <c r="Q25" s="28"/>
      <c r="R25" s="162"/>
      <c r="S25" s="163">
        <f t="shared" si="1"/>
        <v>5</v>
      </c>
      <c r="T25" s="164" t="s">
        <v>368</v>
      </c>
      <c r="U25" s="142"/>
      <c r="V25" s="170" t="str">
        <f>+A25</f>
        <v>11.4</v>
      </c>
      <c r="W25" s="288"/>
      <c r="X25" s="260"/>
      <c r="Y25" s="260"/>
      <c r="Z25" s="260"/>
      <c r="AA25" s="260"/>
      <c r="AB25" s="260"/>
      <c r="AC25" s="260"/>
      <c r="AD25" s="260"/>
      <c r="AE25" s="260"/>
      <c r="AF25" s="260"/>
      <c r="AG25" s="260"/>
      <c r="AH25" s="254"/>
    </row>
    <row r="26" spans="1:34" ht="52.5" customHeight="1" x14ac:dyDescent="0.25">
      <c r="A26" s="172">
        <v>12</v>
      </c>
      <c r="B26" s="261" t="s">
        <v>147</v>
      </c>
      <c r="C26" s="262"/>
      <c r="D26" s="262"/>
      <c r="E26" s="262"/>
      <c r="F26" s="262"/>
      <c r="G26" s="262"/>
      <c r="H26" s="262"/>
      <c r="I26" s="263"/>
      <c r="J26" s="153"/>
      <c r="K26" s="265"/>
      <c r="L26" s="266"/>
      <c r="M26" s="266"/>
      <c r="N26" s="266"/>
      <c r="O26" s="266"/>
      <c r="P26" s="266"/>
      <c r="Q26" s="266"/>
      <c r="R26" s="266"/>
      <c r="S26" s="266"/>
      <c r="T26" s="267"/>
      <c r="U26" s="153"/>
      <c r="V26" s="172">
        <f t="shared" si="0"/>
        <v>12</v>
      </c>
      <c r="W26" s="254"/>
      <c r="X26" s="255"/>
      <c r="Y26" s="255"/>
      <c r="Z26" s="255"/>
      <c r="AA26" s="255"/>
      <c r="AB26" s="255"/>
      <c r="AC26" s="255"/>
      <c r="AD26" s="255"/>
      <c r="AE26" s="255"/>
      <c r="AF26" s="255"/>
      <c r="AG26" s="255"/>
      <c r="AH26" s="255"/>
    </row>
    <row r="27" spans="1:34" ht="96" customHeight="1" x14ac:dyDescent="0.25">
      <c r="A27" s="160" t="s">
        <v>320</v>
      </c>
      <c r="B27" s="253" t="s">
        <v>132</v>
      </c>
      <c r="C27" s="253"/>
      <c r="D27" s="253"/>
      <c r="E27" s="171" t="s">
        <v>514</v>
      </c>
      <c r="F27" s="171" t="s">
        <v>160</v>
      </c>
      <c r="G27" s="171" t="s">
        <v>112</v>
      </c>
      <c r="H27" s="171" t="s">
        <v>475</v>
      </c>
      <c r="I27" s="171" t="s">
        <v>119</v>
      </c>
      <c r="J27" s="153"/>
      <c r="K27" s="28"/>
      <c r="L27" s="28"/>
      <c r="M27" s="28"/>
      <c r="N27" s="28"/>
      <c r="O27" s="28"/>
      <c r="P27" s="28" t="s">
        <v>14</v>
      </c>
      <c r="Q27" s="28"/>
      <c r="R27" s="162"/>
      <c r="S27" s="163">
        <f t="shared" si="1"/>
        <v>5</v>
      </c>
      <c r="T27" s="164" t="s">
        <v>368</v>
      </c>
      <c r="U27" s="142"/>
      <c r="V27" s="93" t="str">
        <f t="shared" si="0"/>
        <v>12.1</v>
      </c>
      <c r="W27" s="288"/>
      <c r="X27" s="260"/>
      <c r="Y27" s="260"/>
      <c r="Z27" s="260"/>
      <c r="AA27" s="260"/>
      <c r="AB27" s="260"/>
      <c r="AC27" s="260"/>
      <c r="AD27" s="260"/>
      <c r="AE27" s="260"/>
      <c r="AF27" s="260"/>
      <c r="AG27" s="260"/>
      <c r="AH27" s="254"/>
    </row>
    <row r="28" spans="1:34" ht="166.5" customHeight="1" x14ac:dyDescent="0.25">
      <c r="A28" s="160" t="s">
        <v>322</v>
      </c>
      <c r="B28" s="253" t="s">
        <v>133</v>
      </c>
      <c r="C28" s="253"/>
      <c r="D28" s="253"/>
      <c r="E28" s="171" t="s">
        <v>515</v>
      </c>
      <c r="F28" s="171" t="s">
        <v>160</v>
      </c>
      <c r="G28" s="171" t="s">
        <v>113</v>
      </c>
      <c r="H28" s="171" t="s">
        <v>482</v>
      </c>
      <c r="I28" s="171" t="s">
        <v>120</v>
      </c>
      <c r="J28" s="153"/>
      <c r="K28" s="28"/>
      <c r="L28" s="28"/>
      <c r="M28" s="28"/>
      <c r="N28" s="28"/>
      <c r="O28" s="28"/>
      <c r="P28" s="28" t="s">
        <v>14</v>
      </c>
      <c r="Q28" s="28"/>
      <c r="R28" s="162"/>
      <c r="S28" s="163">
        <f t="shared" si="1"/>
        <v>5</v>
      </c>
      <c r="T28" s="164" t="s">
        <v>368</v>
      </c>
      <c r="U28" s="142"/>
      <c r="V28" s="93" t="str">
        <f t="shared" si="0"/>
        <v>12.2</v>
      </c>
      <c r="W28" s="288"/>
      <c r="X28" s="260"/>
      <c r="Y28" s="260"/>
      <c r="Z28" s="260"/>
      <c r="AA28" s="260"/>
      <c r="AB28" s="260"/>
      <c r="AC28" s="260"/>
      <c r="AD28" s="260"/>
      <c r="AE28" s="260"/>
      <c r="AF28" s="260"/>
      <c r="AG28" s="260"/>
      <c r="AH28" s="254"/>
    </row>
    <row r="29" spans="1:34" ht="126" customHeight="1" x14ac:dyDescent="0.25">
      <c r="A29" s="160" t="s">
        <v>393</v>
      </c>
      <c r="B29" s="253" t="s">
        <v>165</v>
      </c>
      <c r="C29" s="253"/>
      <c r="D29" s="253"/>
      <c r="E29" s="171" t="s">
        <v>516</v>
      </c>
      <c r="F29" s="171" t="s">
        <v>559</v>
      </c>
      <c r="G29" s="171" t="s">
        <v>115</v>
      </c>
      <c r="H29" s="171" t="s">
        <v>483</v>
      </c>
      <c r="I29" s="171" t="s">
        <v>121</v>
      </c>
      <c r="J29" s="153"/>
      <c r="K29" s="28"/>
      <c r="L29" s="28"/>
      <c r="M29" s="28"/>
      <c r="N29" s="28"/>
      <c r="O29" s="28"/>
      <c r="P29" s="28" t="s">
        <v>14</v>
      </c>
      <c r="Q29" s="28"/>
      <c r="R29" s="162"/>
      <c r="S29" s="163">
        <f t="shared" si="1"/>
        <v>5</v>
      </c>
      <c r="T29" s="164" t="s">
        <v>368</v>
      </c>
      <c r="U29" s="142"/>
      <c r="V29" s="93" t="str">
        <f t="shared" si="0"/>
        <v>12.3</v>
      </c>
      <c r="W29" s="288"/>
      <c r="X29" s="260"/>
      <c r="Y29" s="260"/>
      <c r="Z29" s="260"/>
      <c r="AA29" s="260"/>
      <c r="AB29" s="260"/>
      <c r="AC29" s="260"/>
      <c r="AD29" s="260"/>
      <c r="AE29" s="260"/>
      <c r="AF29" s="260"/>
      <c r="AG29" s="260"/>
      <c r="AH29" s="254"/>
    </row>
    <row r="30" spans="1:34" ht="52.5" customHeight="1" x14ac:dyDescent="0.25">
      <c r="A30" s="172">
        <v>13</v>
      </c>
      <c r="B30" s="261" t="s">
        <v>557</v>
      </c>
      <c r="C30" s="262"/>
      <c r="D30" s="262"/>
      <c r="E30" s="262"/>
      <c r="F30" s="262"/>
      <c r="G30" s="262"/>
      <c r="H30" s="262"/>
      <c r="I30" s="263"/>
      <c r="J30" s="153"/>
      <c r="K30" s="265"/>
      <c r="L30" s="266"/>
      <c r="M30" s="266"/>
      <c r="N30" s="266"/>
      <c r="O30" s="266"/>
      <c r="P30" s="266"/>
      <c r="Q30" s="266"/>
      <c r="R30" s="266"/>
      <c r="S30" s="266"/>
      <c r="T30" s="267"/>
      <c r="U30" s="153"/>
      <c r="V30" s="172">
        <f t="shared" si="0"/>
        <v>13</v>
      </c>
      <c r="W30" s="254" t="s">
        <v>142</v>
      </c>
      <c r="X30" s="255"/>
      <c r="Y30" s="255"/>
      <c r="Z30" s="255"/>
      <c r="AA30" s="255"/>
      <c r="AB30" s="255"/>
      <c r="AC30" s="255"/>
      <c r="AD30" s="255"/>
      <c r="AE30" s="255"/>
      <c r="AF30" s="255"/>
      <c r="AG30" s="255"/>
      <c r="AH30" s="255"/>
    </row>
    <row r="31" spans="1:34" ht="189.75" customHeight="1" x14ac:dyDescent="0.25">
      <c r="A31" s="160" t="s">
        <v>324</v>
      </c>
      <c r="B31" s="253" t="s">
        <v>168</v>
      </c>
      <c r="C31" s="253"/>
      <c r="D31" s="253"/>
      <c r="E31" s="171" t="s">
        <v>517</v>
      </c>
      <c r="F31" s="171" t="s">
        <v>160</v>
      </c>
      <c r="G31" s="171" t="s">
        <v>170</v>
      </c>
      <c r="H31" s="171" t="s">
        <v>581</v>
      </c>
      <c r="I31" s="171" t="s">
        <v>166</v>
      </c>
      <c r="J31" s="153"/>
      <c r="K31" s="28"/>
      <c r="L31" s="28"/>
      <c r="M31" s="28"/>
      <c r="N31" s="28"/>
      <c r="O31" s="28"/>
      <c r="P31" s="28" t="s">
        <v>14</v>
      </c>
      <c r="Q31" s="28"/>
      <c r="R31" s="162"/>
      <c r="S31" s="163">
        <f t="shared" si="1"/>
        <v>5</v>
      </c>
      <c r="T31" s="164" t="s">
        <v>368</v>
      </c>
      <c r="U31" s="142"/>
      <c r="V31" s="93" t="str">
        <f t="shared" si="0"/>
        <v>13.1</v>
      </c>
      <c r="W31" s="288"/>
      <c r="X31" s="260"/>
      <c r="Y31" s="260"/>
      <c r="Z31" s="260"/>
      <c r="AA31" s="260"/>
      <c r="AB31" s="260"/>
      <c r="AC31" s="260"/>
      <c r="AD31" s="260"/>
      <c r="AE31" s="260"/>
      <c r="AF31" s="260"/>
      <c r="AG31" s="260"/>
      <c r="AH31" s="254"/>
    </row>
    <row r="32" spans="1:34" ht="114.75" customHeight="1" x14ac:dyDescent="0.25">
      <c r="A32" s="160" t="s">
        <v>384</v>
      </c>
      <c r="B32" s="253" t="s">
        <v>169</v>
      </c>
      <c r="C32" s="253"/>
      <c r="D32" s="253"/>
      <c r="E32" s="171" t="s">
        <v>518</v>
      </c>
      <c r="F32" s="171" t="s">
        <v>548</v>
      </c>
      <c r="G32" s="171" t="s">
        <v>171</v>
      </c>
      <c r="H32" s="171" t="s">
        <v>457</v>
      </c>
      <c r="I32" s="171" t="s">
        <v>167</v>
      </c>
      <c r="J32" s="153"/>
      <c r="K32" s="28"/>
      <c r="L32" s="28"/>
      <c r="M32" s="28"/>
      <c r="N32" s="28"/>
      <c r="O32" s="28"/>
      <c r="P32" s="28" t="s">
        <v>14</v>
      </c>
      <c r="Q32" s="28"/>
      <c r="R32" s="162"/>
      <c r="S32" s="163">
        <f t="shared" si="1"/>
        <v>5</v>
      </c>
      <c r="T32" s="164" t="s">
        <v>368</v>
      </c>
      <c r="U32" s="142"/>
      <c r="V32" s="93" t="str">
        <f t="shared" si="0"/>
        <v>13.2</v>
      </c>
      <c r="W32" s="288"/>
      <c r="X32" s="260"/>
      <c r="Y32" s="260"/>
      <c r="Z32" s="260"/>
      <c r="AA32" s="260"/>
      <c r="AB32" s="260"/>
      <c r="AC32" s="260"/>
      <c r="AD32" s="260"/>
      <c r="AE32" s="260"/>
      <c r="AF32" s="260"/>
      <c r="AG32" s="260"/>
      <c r="AH32" s="254"/>
    </row>
    <row r="33" spans="1:34" ht="52.5" customHeight="1" x14ac:dyDescent="0.25">
      <c r="A33" s="172">
        <v>14</v>
      </c>
      <c r="B33" s="261" t="s">
        <v>149</v>
      </c>
      <c r="C33" s="262"/>
      <c r="D33" s="262"/>
      <c r="E33" s="262"/>
      <c r="F33" s="262"/>
      <c r="G33" s="262"/>
      <c r="H33" s="262"/>
      <c r="I33" s="263"/>
      <c r="J33" s="153"/>
      <c r="K33" s="265"/>
      <c r="L33" s="266"/>
      <c r="M33" s="266"/>
      <c r="N33" s="266"/>
      <c r="O33" s="266"/>
      <c r="P33" s="266"/>
      <c r="Q33" s="266"/>
      <c r="R33" s="266"/>
      <c r="S33" s="266"/>
      <c r="T33" s="267"/>
      <c r="U33" s="153"/>
      <c r="V33" s="172">
        <f t="shared" si="0"/>
        <v>14</v>
      </c>
      <c r="W33" s="254"/>
      <c r="X33" s="255"/>
      <c r="Y33" s="255"/>
      <c r="Z33" s="255"/>
      <c r="AA33" s="255"/>
      <c r="AB33" s="255"/>
      <c r="AC33" s="255"/>
      <c r="AD33" s="255"/>
      <c r="AE33" s="255"/>
      <c r="AF33" s="255"/>
      <c r="AG33" s="255"/>
      <c r="AH33" s="255"/>
    </row>
    <row r="34" spans="1:34" ht="88.2" x14ac:dyDescent="0.25">
      <c r="A34" s="160" t="s">
        <v>327</v>
      </c>
      <c r="B34" s="253" t="s">
        <v>206</v>
      </c>
      <c r="C34" s="253"/>
      <c r="D34" s="253"/>
      <c r="E34" s="171" t="s">
        <v>519</v>
      </c>
      <c r="F34" s="171"/>
      <c r="G34" s="171" t="s">
        <v>183</v>
      </c>
      <c r="H34" s="171" t="s">
        <v>484</v>
      </c>
      <c r="I34" s="171" t="s">
        <v>184</v>
      </c>
      <c r="J34" s="153"/>
      <c r="K34" s="28"/>
      <c r="L34" s="28"/>
      <c r="M34" s="28"/>
      <c r="N34" s="28"/>
      <c r="O34" s="28"/>
      <c r="P34" s="28" t="s">
        <v>14</v>
      </c>
      <c r="Q34" s="28"/>
      <c r="R34" s="162"/>
      <c r="S34" s="163">
        <f t="shared" si="1"/>
        <v>5</v>
      </c>
      <c r="T34" s="164" t="s">
        <v>368</v>
      </c>
      <c r="U34" s="142"/>
      <c r="V34" s="93" t="str">
        <f>+A34</f>
        <v>14.1</v>
      </c>
      <c r="W34" s="288"/>
      <c r="X34" s="260"/>
      <c r="Y34" s="260"/>
      <c r="Z34" s="260"/>
      <c r="AA34" s="260"/>
      <c r="AB34" s="260"/>
      <c r="AC34" s="260"/>
      <c r="AD34" s="260"/>
      <c r="AE34" s="260"/>
      <c r="AF34" s="260"/>
      <c r="AG34" s="260"/>
      <c r="AH34" s="254"/>
    </row>
    <row r="35" spans="1:34" ht="113.4" x14ac:dyDescent="0.25">
      <c r="A35" s="160" t="s">
        <v>329</v>
      </c>
      <c r="B35" s="253" t="s">
        <v>174</v>
      </c>
      <c r="C35" s="253"/>
      <c r="D35" s="253"/>
      <c r="E35" s="171" t="s">
        <v>520</v>
      </c>
      <c r="F35" s="171"/>
      <c r="G35" s="171" t="s">
        <v>172</v>
      </c>
      <c r="H35" s="171" t="s">
        <v>458</v>
      </c>
      <c r="I35" s="171" t="s">
        <v>173</v>
      </c>
      <c r="J35" s="153"/>
      <c r="K35" s="28"/>
      <c r="L35" s="28"/>
      <c r="M35" s="28"/>
      <c r="N35" s="28"/>
      <c r="O35" s="28"/>
      <c r="P35" s="28" t="s">
        <v>14</v>
      </c>
      <c r="Q35" s="28"/>
      <c r="R35" s="162"/>
      <c r="S35" s="163">
        <f t="shared" si="1"/>
        <v>5</v>
      </c>
      <c r="T35" s="164" t="s">
        <v>368</v>
      </c>
      <c r="U35" s="142"/>
      <c r="V35" s="93" t="str">
        <f t="shared" si="0"/>
        <v>14.2</v>
      </c>
      <c r="W35" s="288"/>
      <c r="X35" s="260"/>
      <c r="Y35" s="260"/>
      <c r="Z35" s="260"/>
      <c r="AA35" s="260"/>
      <c r="AB35" s="260"/>
      <c r="AC35" s="260"/>
      <c r="AD35" s="260"/>
      <c r="AE35" s="260"/>
      <c r="AF35" s="260"/>
      <c r="AG35" s="260"/>
      <c r="AH35" s="254"/>
    </row>
    <row r="36" spans="1:34" ht="52.5" customHeight="1" x14ac:dyDescent="0.25">
      <c r="A36" s="172">
        <v>15</v>
      </c>
      <c r="B36" s="261" t="s">
        <v>175</v>
      </c>
      <c r="C36" s="262"/>
      <c r="D36" s="262"/>
      <c r="E36" s="262"/>
      <c r="F36" s="262"/>
      <c r="G36" s="262"/>
      <c r="H36" s="262"/>
      <c r="I36" s="263"/>
      <c r="J36" s="153"/>
      <c r="K36" s="265"/>
      <c r="L36" s="266"/>
      <c r="M36" s="266"/>
      <c r="N36" s="266"/>
      <c r="O36" s="266"/>
      <c r="P36" s="266"/>
      <c r="Q36" s="266"/>
      <c r="R36" s="266"/>
      <c r="S36" s="266"/>
      <c r="T36" s="267"/>
      <c r="U36" s="153"/>
      <c r="V36" s="172">
        <f t="shared" ref="V36:V41" si="2">+A36</f>
        <v>15</v>
      </c>
      <c r="W36" s="254"/>
      <c r="X36" s="255"/>
      <c r="Y36" s="255"/>
      <c r="Z36" s="255"/>
      <c r="AA36" s="255"/>
      <c r="AB36" s="255"/>
      <c r="AC36" s="255"/>
      <c r="AD36" s="255"/>
      <c r="AE36" s="255"/>
      <c r="AF36" s="255"/>
      <c r="AG36" s="255"/>
      <c r="AH36" s="255"/>
    </row>
    <row r="37" spans="1:34" ht="105.75" customHeight="1" x14ac:dyDescent="0.25">
      <c r="A37" s="160" t="s">
        <v>331</v>
      </c>
      <c r="B37" s="253" t="s">
        <v>180</v>
      </c>
      <c r="C37" s="253"/>
      <c r="D37" s="253"/>
      <c r="E37" s="171" t="s">
        <v>521</v>
      </c>
      <c r="F37" s="171"/>
      <c r="G37" s="171" t="s">
        <v>176</v>
      </c>
      <c r="H37" s="171" t="s">
        <v>459</v>
      </c>
      <c r="I37" s="171" t="s">
        <v>178</v>
      </c>
      <c r="J37" s="153"/>
      <c r="K37" s="28"/>
      <c r="L37" s="28"/>
      <c r="M37" s="28"/>
      <c r="N37" s="28"/>
      <c r="O37" s="28"/>
      <c r="P37" s="28" t="s">
        <v>14</v>
      </c>
      <c r="Q37" s="28"/>
      <c r="R37" s="162"/>
      <c r="S37" s="163">
        <f t="shared" si="1"/>
        <v>5</v>
      </c>
      <c r="T37" s="164" t="s">
        <v>368</v>
      </c>
      <c r="U37" s="142"/>
      <c r="V37" s="93" t="str">
        <f t="shared" si="2"/>
        <v>15.1</v>
      </c>
      <c r="W37" s="288"/>
      <c r="X37" s="260"/>
      <c r="Y37" s="260"/>
      <c r="Z37" s="260"/>
      <c r="AA37" s="260"/>
      <c r="AB37" s="260"/>
      <c r="AC37" s="260"/>
      <c r="AD37" s="260"/>
      <c r="AE37" s="260"/>
      <c r="AF37" s="260"/>
      <c r="AG37" s="260"/>
      <c r="AH37" s="254"/>
    </row>
    <row r="38" spans="1:34" ht="107.25" customHeight="1" x14ac:dyDescent="0.25">
      <c r="A38" s="160" t="s">
        <v>181</v>
      </c>
      <c r="B38" s="253" t="s">
        <v>123</v>
      </c>
      <c r="C38" s="253"/>
      <c r="D38" s="253"/>
      <c r="E38" s="171" t="s">
        <v>522</v>
      </c>
      <c r="F38" s="171" t="s">
        <v>549</v>
      </c>
      <c r="G38" s="171" t="s">
        <v>177</v>
      </c>
      <c r="H38" s="171" t="s">
        <v>460</v>
      </c>
      <c r="I38" s="171" t="s">
        <v>179</v>
      </c>
      <c r="J38" s="153"/>
      <c r="K38" s="28"/>
      <c r="L38" s="28"/>
      <c r="M38" s="28"/>
      <c r="N38" s="28"/>
      <c r="O38" s="28"/>
      <c r="P38" s="28" t="s">
        <v>14</v>
      </c>
      <c r="Q38" s="28"/>
      <c r="R38" s="162"/>
      <c r="S38" s="163">
        <f t="shared" si="1"/>
        <v>5</v>
      </c>
      <c r="T38" s="164" t="s">
        <v>368</v>
      </c>
      <c r="U38" s="142"/>
      <c r="V38" s="93" t="str">
        <f t="shared" si="2"/>
        <v>15.2</v>
      </c>
      <c r="W38" s="288"/>
      <c r="X38" s="260"/>
      <c r="Y38" s="260"/>
      <c r="Z38" s="260"/>
      <c r="AA38" s="260"/>
      <c r="AB38" s="260"/>
      <c r="AC38" s="260"/>
      <c r="AD38" s="260"/>
      <c r="AE38" s="260"/>
      <c r="AF38" s="260"/>
      <c r="AG38" s="260"/>
      <c r="AH38" s="254"/>
    </row>
    <row r="39" spans="1:34" ht="52.5" customHeight="1" x14ac:dyDescent="0.25">
      <c r="A39" s="172">
        <v>16</v>
      </c>
      <c r="B39" s="261" t="s">
        <v>124</v>
      </c>
      <c r="C39" s="262"/>
      <c r="D39" s="262"/>
      <c r="E39" s="262"/>
      <c r="F39" s="262"/>
      <c r="G39" s="262"/>
      <c r="H39" s="262"/>
      <c r="I39" s="263"/>
      <c r="J39" s="153"/>
      <c r="K39" s="265"/>
      <c r="L39" s="266"/>
      <c r="M39" s="266"/>
      <c r="N39" s="266"/>
      <c r="O39" s="266"/>
      <c r="P39" s="266"/>
      <c r="Q39" s="266"/>
      <c r="R39" s="266"/>
      <c r="S39" s="266"/>
      <c r="T39" s="267"/>
      <c r="U39" s="153"/>
      <c r="V39" s="172">
        <f t="shared" si="2"/>
        <v>16</v>
      </c>
      <c r="W39" s="254"/>
      <c r="X39" s="255"/>
      <c r="Y39" s="255"/>
      <c r="Z39" s="255"/>
      <c r="AA39" s="255"/>
      <c r="AB39" s="255"/>
      <c r="AC39" s="255"/>
      <c r="AD39" s="255"/>
      <c r="AE39" s="255"/>
      <c r="AF39" s="255"/>
      <c r="AG39" s="255"/>
      <c r="AH39" s="255"/>
    </row>
    <row r="40" spans="1:34" ht="135.75" customHeight="1" x14ac:dyDescent="0.25">
      <c r="A40" s="160" t="s">
        <v>333</v>
      </c>
      <c r="B40" s="253" t="s">
        <v>64</v>
      </c>
      <c r="C40" s="253"/>
      <c r="D40" s="253"/>
      <c r="E40" s="171" t="s">
        <v>523</v>
      </c>
      <c r="F40" s="171" t="s">
        <v>550</v>
      </c>
      <c r="G40" s="171" t="s">
        <v>213</v>
      </c>
      <c r="H40" s="171" t="s">
        <v>462</v>
      </c>
      <c r="I40" s="171" t="s">
        <v>214</v>
      </c>
      <c r="J40" s="153"/>
      <c r="K40" s="28"/>
      <c r="L40" s="28"/>
      <c r="M40" s="28"/>
      <c r="N40" s="28"/>
      <c r="O40" s="28"/>
      <c r="P40" s="28" t="s">
        <v>14</v>
      </c>
      <c r="Q40" s="28"/>
      <c r="R40" s="162"/>
      <c r="S40" s="163">
        <f t="shared" si="1"/>
        <v>5</v>
      </c>
      <c r="T40" s="164" t="s">
        <v>368</v>
      </c>
      <c r="U40" s="142"/>
      <c r="V40" s="93" t="str">
        <f t="shared" si="2"/>
        <v>16.1</v>
      </c>
      <c r="W40" s="288"/>
      <c r="X40" s="260"/>
      <c r="Y40" s="260"/>
      <c r="Z40" s="260"/>
      <c r="AA40" s="260"/>
      <c r="AB40" s="260"/>
      <c r="AC40" s="260"/>
      <c r="AD40" s="260"/>
      <c r="AE40" s="260"/>
      <c r="AF40" s="260"/>
      <c r="AG40" s="260"/>
      <c r="AH40" s="254"/>
    </row>
    <row r="41" spans="1:34" ht="100.8" x14ac:dyDescent="0.25">
      <c r="A41" s="160" t="s">
        <v>335</v>
      </c>
      <c r="B41" s="253" t="s">
        <v>65</v>
      </c>
      <c r="C41" s="253"/>
      <c r="D41" s="253"/>
      <c r="E41" s="171" t="s">
        <v>524</v>
      </c>
      <c r="F41" s="171"/>
      <c r="G41" s="171" t="s">
        <v>212</v>
      </c>
      <c r="H41" s="171" t="s">
        <v>463</v>
      </c>
      <c r="I41" s="171" t="s">
        <v>207</v>
      </c>
      <c r="J41" s="153"/>
      <c r="K41" s="28"/>
      <c r="L41" s="28"/>
      <c r="M41" s="28"/>
      <c r="N41" s="28"/>
      <c r="O41" s="28"/>
      <c r="P41" s="28" t="s">
        <v>14</v>
      </c>
      <c r="Q41" s="28"/>
      <c r="R41" s="162"/>
      <c r="S41" s="163">
        <f t="shared" si="1"/>
        <v>5</v>
      </c>
      <c r="T41" s="164" t="s">
        <v>368</v>
      </c>
      <c r="U41" s="142"/>
      <c r="V41" s="93" t="str">
        <f t="shared" si="2"/>
        <v>16.2</v>
      </c>
      <c r="W41" s="288"/>
      <c r="X41" s="260"/>
      <c r="Y41" s="260"/>
      <c r="Z41" s="260"/>
      <c r="AA41" s="260"/>
      <c r="AB41" s="260"/>
      <c r="AC41" s="260"/>
      <c r="AD41" s="260"/>
      <c r="AE41" s="260"/>
      <c r="AF41" s="260"/>
      <c r="AG41" s="260"/>
      <c r="AH41" s="254"/>
    </row>
    <row r="42" spans="1:34" ht="138.6" x14ac:dyDescent="0.25">
      <c r="A42" s="160" t="s">
        <v>336</v>
      </c>
      <c r="B42" s="253" t="s">
        <v>66</v>
      </c>
      <c r="C42" s="253"/>
      <c r="D42" s="253"/>
      <c r="E42" s="171" t="s">
        <v>525</v>
      </c>
      <c r="F42" s="171"/>
      <c r="G42" s="171" t="s">
        <v>211</v>
      </c>
      <c r="H42" s="171" t="s">
        <v>464</v>
      </c>
      <c r="I42" s="171" t="s">
        <v>216</v>
      </c>
      <c r="J42" s="153"/>
      <c r="K42" s="28"/>
      <c r="L42" s="28"/>
      <c r="M42" s="28"/>
      <c r="N42" s="28"/>
      <c r="O42" s="28"/>
      <c r="P42" s="28" t="s">
        <v>14</v>
      </c>
      <c r="Q42" s="28"/>
      <c r="R42" s="162"/>
      <c r="S42" s="163">
        <f t="shared" si="1"/>
        <v>5</v>
      </c>
      <c r="T42" s="164" t="s">
        <v>368</v>
      </c>
      <c r="U42" s="142"/>
      <c r="V42" s="93" t="str">
        <f t="shared" ref="V42:V47" si="3">+A42</f>
        <v>16.3</v>
      </c>
      <c r="W42" s="288"/>
      <c r="X42" s="260"/>
      <c r="Y42" s="260"/>
      <c r="Z42" s="260"/>
      <c r="AA42" s="260"/>
      <c r="AB42" s="260"/>
      <c r="AC42" s="260"/>
      <c r="AD42" s="260"/>
      <c r="AE42" s="260"/>
      <c r="AF42" s="260"/>
      <c r="AG42" s="260"/>
      <c r="AH42" s="254"/>
    </row>
    <row r="43" spans="1:34" ht="50.4" x14ac:dyDescent="0.25">
      <c r="A43" s="160" t="s">
        <v>338</v>
      </c>
      <c r="B43" s="253" t="s">
        <v>67</v>
      </c>
      <c r="C43" s="253"/>
      <c r="D43" s="253"/>
      <c r="E43" s="171" t="s">
        <v>526</v>
      </c>
      <c r="F43" s="171"/>
      <c r="G43" s="171" t="s">
        <v>210</v>
      </c>
      <c r="H43" s="171" t="s">
        <v>465</v>
      </c>
      <c r="I43" s="171" t="s">
        <v>208</v>
      </c>
      <c r="J43" s="153"/>
      <c r="K43" s="28"/>
      <c r="L43" s="28"/>
      <c r="M43" s="28"/>
      <c r="N43" s="28"/>
      <c r="O43" s="28"/>
      <c r="P43" s="28" t="s">
        <v>14</v>
      </c>
      <c r="Q43" s="28"/>
      <c r="R43" s="162"/>
      <c r="S43" s="163">
        <f t="shared" si="1"/>
        <v>5</v>
      </c>
      <c r="T43" s="164" t="s">
        <v>368</v>
      </c>
      <c r="U43" s="142"/>
      <c r="V43" s="93" t="str">
        <f t="shared" si="3"/>
        <v>16.4</v>
      </c>
      <c r="W43" s="288"/>
      <c r="X43" s="260"/>
      <c r="Y43" s="260"/>
      <c r="Z43" s="260"/>
      <c r="AA43" s="260"/>
      <c r="AB43" s="260"/>
      <c r="AC43" s="260"/>
      <c r="AD43" s="260"/>
      <c r="AE43" s="260"/>
      <c r="AF43" s="260"/>
      <c r="AG43" s="260"/>
      <c r="AH43" s="254"/>
    </row>
    <row r="44" spans="1:34" ht="151.19999999999999" x14ac:dyDescent="0.25">
      <c r="A44" s="160" t="s">
        <v>339</v>
      </c>
      <c r="B44" s="253" t="s">
        <v>68</v>
      </c>
      <c r="C44" s="253"/>
      <c r="D44" s="253"/>
      <c r="E44" s="171" t="s">
        <v>527</v>
      </c>
      <c r="F44" s="171"/>
      <c r="G44" s="171" t="s">
        <v>209</v>
      </c>
      <c r="H44" s="171" t="s">
        <v>473</v>
      </c>
      <c r="I44" s="171" t="s">
        <v>215</v>
      </c>
      <c r="J44" s="153"/>
      <c r="K44" s="28"/>
      <c r="L44" s="28"/>
      <c r="M44" s="28"/>
      <c r="N44" s="28"/>
      <c r="O44" s="28"/>
      <c r="P44" s="28" t="s">
        <v>14</v>
      </c>
      <c r="Q44" s="28"/>
      <c r="R44" s="162"/>
      <c r="S44" s="163">
        <f t="shared" si="1"/>
        <v>5</v>
      </c>
      <c r="T44" s="164" t="s">
        <v>368</v>
      </c>
      <c r="U44" s="142"/>
      <c r="V44" s="93" t="str">
        <f t="shared" si="3"/>
        <v>16.5</v>
      </c>
      <c r="W44" s="288"/>
      <c r="X44" s="260"/>
      <c r="Y44" s="260"/>
      <c r="Z44" s="260"/>
      <c r="AA44" s="260"/>
      <c r="AB44" s="260"/>
      <c r="AC44" s="260"/>
      <c r="AD44" s="260"/>
      <c r="AE44" s="260"/>
      <c r="AF44" s="260"/>
      <c r="AG44" s="260"/>
      <c r="AH44" s="254"/>
    </row>
    <row r="45" spans="1:34" ht="52.5" customHeight="1" x14ac:dyDescent="0.25">
      <c r="A45" s="172">
        <v>17</v>
      </c>
      <c r="B45" s="261" t="s">
        <v>69</v>
      </c>
      <c r="C45" s="262"/>
      <c r="D45" s="262"/>
      <c r="E45" s="262"/>
      <c r="F45" s="262"/>
      <c r="G45" s="262"/>
      <c r="H45" s="262"/>
      <c r="I45" s="263"/>
      <c r="J45" s="153"/>
      <c r="K45" s="265"/>
      <c r="L45" s="266"/>
      <c r="M45" s="266"/>
      <c r="N45" s="266"/>
      <c r="O45" s="266"/>
      <c r="P45" s="266"/>
      <c r="Q45" s="266"/>
      <c r="R45" s="266"/>
      <c r="S45" s="266"/>
      <c r="T45" s="267"/>
      <c r="U45" s="153"/>
      <c r="V45" s="172">
        <f t="shared" si="3"/>
        <v>17</v>
      </c>
      <c r="W45" s="254"/>
      <c r="X45" s="255"/>
      <c r="Y45" s="255"/>
      <c r="Z45" s="255"/>
      <c r="AA45" s="255"/>
      <c r="AB45" s="255"/>
      <c r="AC45" s="255"/>
      <c r="AD45" s="255"/>
      <c r="AE45" s="255"/>
      <c r="AF45" s="255"/>
      <c r="AG45" s="255"/>
      <c r="AH45" s="255"/>
    </row>
    <row r="46" spans="1:34" ht="175.5" customHeight="1" x14ac:dyDescent="0.25">
      <c r="A46" s="160" t="s">
        <v>344</v>
      </c>
      <c r="B46" s="253" t="s">
        <v>125</v>
      </c>
      <c r="C46" s="253"/>
      <c r="D46" s="253"/>
      <c r="E46" s="171" t="s">
        <v>528</v>
      </c>
      <c r="F46" s="171" t="s">
        <v>551</v>
      </c>
      <c r="G46" s="171" t="s">
        <v>70</v>
      </c>
      <c r="H46" s="171" t="s">
        <v>466</v>
      </c>
      <c r="I46" s="171" t="s">
        <v>72</v>
      </c>
      <c r="J46" s="153"/>
      <c r="K46" s="28"/>
      <c r="L46" s="28"/>
      <c r="M46" s="28"/>
      <c r="N46" s="28"/>
      <c r="O46" s="28"/>
      <c r="P46" s="28" t="s">
        <v>14</v>
      </c>
      <c r="Q46" s="28"/>
      <c r="R46" s="162"/>
      <c r="S46" s="163">
        <f t="shared" si="1"/>
        <v>5</v>
      </c>
      <c r="T46" s="164" t="s">
        <v>368</v>
      </c>
      <c r="U46" s="142"/>
      <c r="V46" s="93" t="str">
        <f t="shared" si="3"/>
        <v>17.1</v>
      </c>
      <c r="W46" s="288"/>
      <c r="X46" s="260"/>
      <c r="Y46" s="260"/>
      <c r="Z46" s="260"/>
      <c r="AA46" s="260"/>
      <c r="AB46" s="260"/>
      <c r="AC46" s="260"/>
      <c r="AD46" s="260"/>
      <c r="AE46" s="260"/>
      <c r="AF46" s="260"/>
      <c r="AG46" s="260"/>
      <c r="AH46" s="254"/>
    </row>
    <row r="47" spans="1:34" ht="174.75" customHeight="1" x14ac:dyDescent="0.25">
      <c r="A47" s="160" t="s">
        <v>346</v>
      </c>
      <c r="B47" s="253" t="s">
        <v>91</v>
      </c>
      <c r="C47" s="253"/>
      <c r="D47" s="253"/>
      <c r="E47" s="171" t="s">
        <v>529</v>
      </c>
      <c r="F47" s="171" t="s">
        <v>552</v>
      </c>
      <c r="G47" s="171" t="s">
        <v>71</v>
      </c>
      <c r="H47" s="171" t="s">
        <v>466</v>
      </c>
      <c r="I47" s="171" t="s">
        <v>73</v>
      </c>
      <c r="J47" s="153"/>
      <c r="K47" s="28"/>
      <c r="L47" s="28"/>
      <c r="M47" s="28"/>
      <c r="N47" s="28"/>
      <c r="O47" s="28"/>
      <c r="P47" s="28" t="s">
        <v>14</v>
      </c>
      <c r="Q47" s="28"/>
      <c r="R47" s="162"/>
      <c r="S47" s="163">
        <f t="shared" si="1"/>
        <v>5</v>
      </c>
      <c r="T47" s="164" t="s">
        <v>368</v>
      </c>
      <c r="U47" s="142"/>
      <c r="V47" s="93" t="str">
        <f t="shared" si="3"/>
        <v>17.2</v>
      </c>
      <c r="W47" s="288"/>
      <c r="X47" s="260"/>
      <c r="Y47" s="260"/>
      <c r="Z47" s="260"/>
      <c r="AA47" s="260"/>
      <c r="AB47" s="260"/>
      <c r="AC47" s="260"/>
      <c r="AD47" s="260"/>
      <c r="AE47" s="260"/>
      <c r="AF47" s="260"/>
      <c r="AG47" s="260"/>
      <c r="AH47" s="254"/>
    </row>
    <row r="51" ht="26.4" customHeight="1" x14ac:dyDescent="0.25"/>
    <row r="52" ht="39.9" customHeight="1" x14ac:dyDescent="0.25"/>
    <row r="53" ht="39.9" customHeight="1" x14ac:dyDescent="0.25"/>
    <row r="54" ht="39.9" customHeight="1" x14ac:dyDescent="0.25"/>
    <row r="55" ht="26.4" customHeight="1" x14ac:dyDescent="0.25"/>
    <row r="63" ht="26.4" customHeight="1" x14ac:dyDescent="0.25"/>
    <row r="64" ht="26.4" customHeight="1" x14ac:dyDescent="0.25"/>
    <row r="65" ht="39.9" customHeight="1" x14ac:dyDescent="0.25"/>
    <row r="66" ht="39.9" customHeight="1" x14ac:dyDescent="0.25"/>
    <row r="67" ht="66" customHeight="1" x14ac:dyDescent="0.25"/>
    <row r="68" ht="39.9" customHeight="1" x14ac:dyDescent="0.25"/>
    <row r="76" ht="39.9" customHeight="1" x14ac:dyDescent="0.25"/>
    <row r="77" ht="26.4" customHeight="1" x14ac:dyDescent="0.25"/>
    <row r="78" ht="39.9" customHeight="1" x14ac:dyDescent="0.25"/>
    <row r="79" ht="39.9" customHeight="1" x14ac:dyDescent="0.25"/>
    <row r="80" ht="39.9" customHeight="1" x14ac:dyDescent="0.25"/>
  </sheetData>
  <autoFilter ref="G1:G80"/>
  <mergeCells count="100">
    <mergeCell ref="W35:AH35"/>
    <mergeCell ref="W31:AH31"/>
    <mergeCell ref="W22:AH22"/>
    <mergeCell ref="W20:AH20"/>
    <mergeCell ref="W37:AH37"/>
    <mergeCell ref="W36:AH36"/>
    <mergeCell ref="W33:AH33"/>
    <mergeCell ref="W34:AH34"/>
    <mergeCell ref="W32:AH32"/>
    <mergeCell ref="W30:AH30"/>
    <mergeCell ref="W28:AH28"/>
    <mergeCell ref="W25:AH25"/>
    <mergeCell ref="W27:AH27"/>
    <mergeCell ref="W29:AH29"/>
    <mergeCell ref="W17:AH17"/>
    <mergeCell ref="W18:AH18"/>
    <mergeCell ref="W23:AH23"/>
    <mergeCell ref="W24:AH24"/>
    <mergeCell ref="W26:AH26"/>
    <mergeCell ref="A2:B2"/>
    <mergeCell ref="W2:AB2"/>
    <mergeCell ref="K4:T4"/>
    <mergeCell ref="W4:AH4"/>
    <mergeCell ref="W5:AH5"/>
    <mergeCell ref="B4:D9"/>
    <mergeCell ref="Q6:Q13"/>
    <mergeCell ref="W7:AH7"/>
    <mergeCell ref="W8:AH8"/>
    <mergeCell ref="T6:T13"/>
    <mergeCell ref="W6:AH6"/>
    <mergeCell ref="W10:AH10"/>
    <mergeCell ref="W11:AH11"/>
    <mergeCell ref="W12:AH12"/>
    <mergeCell ref="W9:AH9"/>
    <mergeCell ref="A10:D11"/>
    <mergeCell ref="B13:D13"/>
    <mergeCell ref="B15:I15"/>
    <mergeCell ref="S6:S13"/>
    <mergeCell ref="B14:D14"/>
    <mergeCell ref="K14:Q14"/>
    <mergeCell ref="P6:P13"/>
    <mergeCell ref="K6:K13"/>
    <mergeCell ref="L6:L13"/>
    <mergeCell ref="M6:M13"/>
    <mergeCell ref="N6:N13"/>
    <mergeCell ref="O6:O13"/>
    <mergeCell ref="B31:D31"/>
    <mergeCell ref="B32:D32"/>
    <mergeCell ref="B34:D34"/>
    <mergeCell ref="W16:AH16"/>
    <mergeCell ref="K15:T15"/>
    <mergeCell ref="B16:D16"/>
    <mergeCell ref="W15:AH15"/>
    <mergeCell ref="W19:AH19"/>
    <mergeCell ref="B26:I26"/>
    <mergeCell ref="K21:T21"/>
    <mergeCell ref="W21:AH21"/>
    <mergeCell ref="B30:I30"/>
    <mergeCell ref="B27:D27"/>
    <mergeCell ref="B28:D28"/>
    <mergeCell ref="B29:D29"/>
    <mergeCell ref="B24:D24"/>
    <mergeCell ref="B36:I36"/>
    <mergeCell ref="K36:T36"/>
    <mergeCell ref="B35:D35"/>
    <mergeCell ref="B37:D37"/>
    <mergeCell ref="B33:I33"/>
    <mergeCell ref="K33:T33"/>
    <mergeCell ref="B25:D25"/>
    <mergeCell ref="K30:T30"/>
    <mergeCell ref="B17:D17"/>
    <mergeCell ref="B20:D20"/>
    <mergeCell ref="B21:I21"/>
    <mergeCell ref="B23:D23"/>
    <mergeCell ref="B18:D18"/>
    <mergeCell ref="B22:D22"/>
    <mergeCell ref="B19:D19"/>
    <mergeCell ref="K26:T26"/>
    <mergeCell ref="W39:AH39"/>
    <mergeCell ref="W40:AH40"/>
    <mergeCell ref="B38:D38"/>
    <mergeCell ref="B45:I45"/>
    <mergeCell ref="K45:T45"/>
    <mergeCell ref="B43:D43"/>
    <mergeCell ref="B44:D44"/>
    <mergeCell ref="B42:D42"/>
    <mergeCell ref="B39:I39"/>
    <mergeCell ref="K39:T39"/>
    <mergeCell ref="B40:D40"/>
    <mergeCell ref="B41:D41"/>
    <mergeCell ref="W38:AH38"/>
    <mergeCell ref="B46:D46"/>
    <mergeCell ref="B47:D47"/>
    <mergeCell ref="W43:AH43"/>
    <mergeCell ref="W44:AH44"/>
    <mergeCell ref="W41:AH41"/>
    <mergeCell ref="W42:AH42"/>
    <mergeCell ref="W45:AH45"/>
    <mergeCell ref="W46:AH46"/>
    <mergeCell ref="W47:AH47"/>
  </mergeCells>
  <phoneticPr fontId="16" type="noConversion"/>
  <conditionalFormatting sqref="T22 T16 T18:T19 T24:T25 T40:T42">
    <cfRule type="cellIs" dxfId="113" priority="109" stopIfTrue="1" operator="equal">
      <formula>"Closed"</formula>
    </cfRule>
    <cfRule type="cellIs" dxfId="112" priority="110" stopIfTrue="1" operator="equal">
      <formula>"Open"</formula>
    </cfRule>
    <cfRule type="cellIs" dxfId="111" priority="111" stopIfTrue="1" operator="equal">
      <formula>"Draft"</formula>
    </cfRule>
  </conditionalFormatting>
  <conditionalFormatting sqref="T46:T47">
    <cfRule type="cellIs" dxfId="110" priority="16" stopIfTrue="1" operator="equal">
      <formula>"Closed"</formula>
    </cfRule>
    <cfRule type="cellIs" dxfId="109" priority="17" stopIfTrue="1" operator="equal">
      <formula>"Open"</formula>
    </cfRule>
    <cfRule type="cellIs" dxfId="108" priority="18" stopIfTrue="1" operator="equal">
      <formula>"Draft"</formula>
    </cfRule>
  </conditionalFormatting>
  <conditionalFormatting sqref="A36 V36">
    <cfRule type="cellIs" dxfId="107" priority="31" stopIfTrue="1" operator="equal">
      <formula>"Closed"</formula>
    </cfRule>
    <cfRule type="cellIs" dxfId="106" priority="32" stopIfTrue="1" operator="equal">
      <formula>"Open"</formula>
    </cfRule>
    <cfRule type="cellIs" dxfId="105" priority="33" stopIfTrue="1" operator="equal">
      <formula>"Draft"</formula>
    </cfRule>
  </conditionalFormatting>
  <conditionalFormatting sqref="I2">
    <cfRule type="cellIs" dxfId="104" priority="94" stopIfTrue="1" operator="equal">
      <formula>"Closed"</formula>
    </cfRule>
    <cfRule type="cellIs" dxfId="103" priority="95" stopIfTrue="1" operator="equal">
      <formula>"Open"</formula>
    </cfRule>
    <cfRule type="cellIs" dxfId="102" priority="96" stopIfTrue="1" operator="equal">
      <formula>"Draft"</formula>
    </cfRule>
  </conditionalFormatting>
  <conditionalFormatting sqref="V15">
    <cfRule type="cellIs" dxfId="101" priority="73" stopIfTrue="1" operator="equal">
      <formula>"Closed"</formula>
    </cfRule>
    <cfRule type="cellIs" dxfId="100" priority="74" stopIfTrue="1" operator="equal">
      <formula>"Open"</formula>
    </cfRule>
    <cfRule type="cellIs" dxfId="99" priority="75" stopIfTrue="1" operator="equal">
      <formula>"Draft"</formula>
    </cfRule>
  </conditionalFormatting>
  <conditionalFormatting sqref="T17">
    <cfRule type="cellIs" dxfId="98" priority="70" stopIfTrue="1" operator="equal">
      <formula>"Closed"</formula>
    </cfRule>
    <cfRule type="cellIs" dxfId="97" priority="71" stopIfTrue="1" operator="equal">
      <formula>"Open"</formula>
    </cfRule>
    <cfRule type="cellIs" dxfId="96" priority="72" stopIfTrue="1" operator="equal">
      <formula>"Draft"</formula>
    </cfRule>
  </conditionalFormatting>
  <conditionalFormatting sqref="T20">
    <cfRule type="cellIs" dxfId="95" priority="67" stopIfTrue="1" operator="equal">
      <formula>"Closed"</formula>
    </cfRule>
    <cfRule type="cellIs" dxfId="94" priority="68" stopIfTrue="1" operator="equal">
      <formula>"Open"</formula>
    </cfRule>
    <cfRule type="cellIs" dxfId="93" priority="69" stopIfTrue="1" operator="equal">
      <formula>"Draft"</formula>
    </cfRule>
  </conditionalFormatting>
  <conditionalFormatting sqref="A21 V21">
    <cfRule type="cellIs" dxfId="92" priority="64" stopIfTrue="1" operator="equal">
      <formula>"Closed"</formula>
    </cfRule>
    <cfRule type="cellIs" dxfId="91" priority="65" stopIfTrue="1" operator="equal">
      <formula>"Open"</formula>
    </cfRule>
    <cfRule type="cellIs" dxfId="90" priority="66" stopIfTrue="1" operator="equal">
      <formula>"Draft"</formula>
    </cfRule>
  </conditionalFormatting>
  <conditionalFormatting sqref="T23">
    <cfRule type="cellIs" dxfId="89" priority="61" stopIfTrue="1" operator="equal">
      <formula>"Closed"</formula>
    </cfRule>
    <cfRule type="cellIs" dxfId="88" priority="62" stopIfTrue="1" operator="equal">
      <formula>"Open"</formula>
    </cfRule>
    <cfRule type="cellIs" dxfId="87" priority="63" stopIfTrue="1" operator="equal">
      <formula>"Draft"</formula>
    </cfRule>
  </conditionalFormatting>
  <conditionalFormatting sqref="A26 V26">
    <cfRule type="cellIs" dxfId="86" priority="58" stopIfTrue="1" operator="equal">
      <formula>"Closed"</formula>
    </cfRule>
    <cfRule type="cellIs" dxfId="85" priority="59" stopIfTrue="1" operator="equal">
      <formula>"Open"</formula>
    </cfRule>
    <cfRule type="cellIs" dxfId="84" priority="60" stopIfTrue="1" operator="equal">
      <formula>"Draft"</formula>
    </cfRule>
  </conditionalFormatting>
  <conditionalFormatting sqref="T27:T29">
    <cfRule type="cellIs" dxfId="83" priority="55" stopIfTrue="1" operator="equal">
      <formula>"Closed"</formula>
    </cfRule>
    <cfRule type="cellIs" dxfId="82" priority="56" stopIfTrue="1" operator="equal">
      <formula>"Open"</formula>
    </cfRule>
    <cfRule type="cellIs" dxfId="81" priority="57" stopIfTrue="1" operator="equal">
      <formula>"Draft"</formula>
    </cfRule>
  </conditionalFormatting>
  <conditionalFormatting sqref="A30 V30">
    <cfRule type="cellIs" dxfId="80" priority="52" stopIfTrue="1" operator="equal">
      <formula>"Closed"</formula>
    </cfRule>
    <cfRule type="cellIs" dxfId="79" priority="53" stopIfTrue="1" operator="equal">
      <formula>"Open"</formula>
    </cfRule>
    <cfRule type="cellIs" dxfId="78" priority="54" stopIfTrue="1" operator="equal">
      <formula>"Draft"</formula>
    </cfRule>
  </conditionalFormatting>
  <conditionalFormatting sqref="T31:T32">
    <cfRule type="cellIs" dxfId="77" priority="49" stopIfTrue="1" operator="equal">
      <formula>"Closed"</formula>
    </cfRule>
    <cfRule type="cellIs" dxfId="76" priority="50" stopIfTrue="1" operator="equal">
      <formula>"Open"</formula>
    </cfRule>
    <cfRule type="cellIs" dxfId="75" priority="51" stopIfTrue="1" operator="equal">
      <formula>"Draft"</formula>
    </cfRule>
  </conditionalFormatting>
  <conditionalFormatting sqref="V39">
    <cfRule type="cellIs" dxfId="74" priority="43" stopIfTrue="1" operator="equal">
      <formula>"Closed"</formula>
    </cfRule>
    <cfRule type="cellIs" dxfId="73" priority="44" stopIfTrue="1" operator="equal">
      <formula>"Open"</formula>
    </cfRule>
    <cfRule type="cellIs" dxfId="72" priority="45" stopIfTrue="1" operator="equal">
      <formula>"Draft"</formula>
    </cfRule>
  </conditionalFormatting>
  <conditionalFormatting sqref="T34">
    <cfRule type="cellIs" dxfId="71" priority="40" stopIfTrue="1" operator="equal">
      <formula>"Closed"</formula>
    </cfRule>
    <cfRule type="cellIs" dxfId="70" priority="41" stopIfTrue="1" operator="equal">
      <formula>"Open"</formula>
    </cfRule>
    <cfRule type="cellIs" dxfId="69" priority="42" stopIfTrue="1" operator="equal">
      <formula>"Draft"</formula>
    </cfRule>
  </conditionalFormatting>
  <conditionalFormatting sqref="T35">
    <cfRule type="cellIs" dxfId="68" priority="37" stopIfTrue="1" operator="equal">
      <formula>"Closed"</formula>
    </cfRule>
    <cfRule type="cellIs" dxfId="67" priority="38" stopIfTrue="1" operator="equal">
      <formula>"Open"</formula>
    </cfRule>
    <cfRule type="cellIs" dxfId="66" priority="39" stopIfTrue="1" operator="equal">
      <formula>"Draft"</formula>
    </cfRule>
  </conditionalFormatting>
  <conditionalFormatting sqref="V33">
    <cfRule type="cellIs" dxfId="65" priority="34" stopIfTrue="1" operator="equal">
      <formula>"Closed"</formula>
    </cfRule>
    <cfRule type="cellIs" dxfId="64" priority="35" stopIfTrue="1" operator="equal">
      <formula>"Open"</formula>
    </cfRule>
    <cfRule type="cellIs" dxfId="63" priority="36" stopIfTrue="1" operator="equal">
      <formula>"Draft"</formula>
    </cfRule>
  </conditionalFormatting>
  <conditionalFormatting sqref="T37:T38">
    <cfRule type="cellIs" dxfId="62" priority="28" stopIfTrue="1" operator="equal">
      <formula>"Closed"</formula>
    </cfRule>
    <cfRule type="cellIs" dxfId="61" priority="29" stopIfTrue="1" operator="equal">
      <formula>"Open"</formula>
    </cfRule>
    <cfRule type="cellIs" dxfId="60" priority="30" stopIfTrue="1" operator="equal">
      <formula>"Draft"</formula>
    </cfRule>
  </conditionalFormatting>
  <conditionalFormatting sqref="T43:T44">
    <cfRule type="cellIs" dxfId="59" priority="22" stopIfTrue="1" operator="equal">
      <formula>"Closed"</formula>
    </cfRule>
    <cfRule type="cellIs" dxfId="58" priority="23" stopIfTrue="1" operator="equal">
      <formula>"Open"</formula>
    </cfRule>
    <cfRule type="cellIs" dxfId="57" priority="24" stopIfTrue="1" operator="equal">
      <formula>"Draft"</formula>
    </cfRule>
  </conditionalFormatting>
  <conditionalFormatting sqref="V45">
    <cfRule type="cellIs" dxfId="56" priority="19" stopIfTrue="1" operator="equal">
      <formula>"Closed"</formula>
    </cfRule>
    <cfRule type="cellIs" dxfId="55" priority="20" stopIfTrue="1" operator="equal">
      <formula>"Open"</formula>
    </cfRule>
    <cfRule type="cellIs" dxfId="54" priority="21" stopIfTrue="1" operator="equal">
      <formula>"Draft"</formula>
    </cfRule>
  </conditionalFormatting>
  <conditionalFormatting sqref="A15">
    <cfRule type="cellIs" dxfId="53" priority="10" stopIfTrue="1" operator="equal">
      <formula>"Closed"</formula>
    </cfRule>
    <cfRule type="cellIs" dxfId="52" priority="11" stopIfTrue="1" operator="equal">
      <formula>"Open"</formula>
    </cfRule>
    <cfRule type="cellIs" dxfId="51" priority="12" stopIfTrue="1" operator="equal">
      <formula>"Draft"</formula>
    </cfRule>
  </conditionalFormatting>
  <conditionalFormatting sqref="A33">
    <cfRule type="cellIs" dxfId="50" priority="7" stopIfTrue="1" operator="equal">
      <formula>"Closed"</formula>
    </cfRule>
    <cfRule type="cellIs" dxfId="49" priority="8" stopIfTrue="1" operator="equal">
      <formula>"Open"</formula>
    </cfRule>
    <cfRule type="cellIs" dxfId="48" priority="9" stopIfTrue="1" operator="equal">
      <formula>"Draft"</formula>
    </cfRule>
  </conditionalFormatting>
  <conditionalFormatting sqref="A39">
    <cfRule type="cellIs" dxfId="47" priority="4" stopIfTrue="1" operator="equal">
      <formula>"Closed"</formula>
    </cfRule>
    <cfRule type="cellIs" dxfId="46" priority="5" stopIfTrue="1" operator="equal">
      <formula>"Open"</formula>
    </cfRule>
    <cfRule type="cellIs" dxfId="45" priority="6" stopIfTrue="1" operator="equal">
      <formula>"Draft"</formula>
    </cfRule>
  </conditionalFormatting>
  <conditionalFormatting sqref="A45">
    <cfRule type="cellIs" dxfId="44" priority="1" stopIfTrue="1" operator="equal">
      <formula>"Closed"</formula>
    </cfRule>
    <cfRule type="cellIs" dxfId="43" priority="2" stopIfTrue="1" operator="equal">
      <formula>"Open"</formula>
    </cfRule>
    <cfRule type="cellIs" dxfId="42" priority="3" stopIfTrue="1" operator="equal">
      <formula>"Draft"</formula>
    </cfRule>
  </conditionalFormatting>
  <dataValidations count="2">
    <dataValidation type="list" allowBlank="1" showErrorMessage="1" sqref="T46:T47 T31:T32 T37:T38 T34:T35 I2 T27:T29 T22:T25 T16:T20 T40:T44">
      <formula1>INDIRECT("LIST4")</formula1>
      <formula2>0</formula2>
    </dataValidation>
    <dataValidation type="list" allowBlank="1" showErrorMessage="1" sqref="K46:Q47 K16:Q20 K22:Q25 K27:Q29 K34:Q35 K37:Q38 K31:Q32 K40:Q44">
      <formula1>INDIRECT("LIST5")</formula1>
      <formula2>0</formula2>
    </dataValidation>
  </dataValidations>
  <hyperlinks>
    <hyperlink ref="K4" location="Assessment Overview!A1" display="Back to Assessment Overview"/>
    <hyperlink ref="K4:T4" location="'Assessment summary'!A1" display="Back to Assessment Overview"/>
    <hyperlink ref="P4" location="'Assessment summary'!A1" display="Back to Assessment Overview"/>
  </hyperlinks>
  <pageMargins left="0.74791666666666667" right="0.74791666666666667" top="0.98402777777777772" bottom="0.98402777777777772" header="0.51180555555555551" footer="0.51180555555555551"/>
  <pageSetup paperSize="8" scale="59" firstPageNumber="0" fitToHeight="0" orientation="landscape" r:id="rId1"/>
  <headerFooter alignWithMargins="0">
    <oddHeader>&amp;L&amp;A&amp;CConfidential&amp;RFinal</oddHeader>
    <oddFooter>&amp;C&amp;F</oddFooter>
  </headerFooter>
  <rowBreaks count="3" manualBreakCount="3">
    <brk id="25" max="32" man="1"/>
    <brk id="38" max="32" man="1"/>
    <brk id="71" max="16383" man="1"/>
  </rowBreaks>
  <colBreaks count="2" manualBreakCount="2">
    <brk id="9" max="57" man="1"/>
    <brk id="20" max="104857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4">
    <tabColor indexed="11"/>
    <pageSetUpPr fitToPage="1"/>
  </sheetPr>
  <dimension ref="A1:AH84"/>
  <sheetViews>
    <sheetView view="pageBreakPreview" topLeftCell="A27" zoomScale="80" zoomScaleNormal="82" zoomScaleSheetLayoutView="80" workbookViewId="0">
      <selection activeCell="F30" sqref="F30"/>
    </sheetView>
  </sheetViews>
  <sheetFormatPr defaultColWidth="9.109375" defaultRowHeight="12.6" x14ac:dyDescent="0.25"/>
  <cols>
    <col min="1" max="1" width="8.109375" style="143" customWidth="1"/>
    <col min="2" max="2" width="15.6640625" style="166" customWidth="1"/>
    <col min="3" max="3" width="6.6640625" style="141" customWidth="1"/>
    <col min="4" max="4" width="40.6640625" style="141" customWidth="1"/>
    <col min="5" max="5" width="84.44140625" style="141" hidden="1" customWidth="1"/>
    <col min="6" max="6" width="38.6640625" style="141" hidden="1" customWidth="1"/>
    <col min="7" max="7" width="9.109375" style="141"/>
    <col min="8" max="8" width="30.6640625" style="141" customWidth="1"/>
    <col min="9" max="9" width="10.5546875" style="141" customWidth="1"/>
    <col min="10" max="10" width="4.6640625" style="141" customWidth="1"/>
    <col min="11" max="17" width="6.6640625" style="141" customWidth="1"/>
    <col min="18" max="18" width="4.6640625" style="141" customWidth="1"/>
    <col min="19" max="19" width="6.6640625" style="141" customWidth="1"/>
    <col min="20" max="20" width="9.109375" style="141"/>
    <col min="21" max="21" width="6.6640625" style="141" customWidth="1"/>
    <col min="22" max="25" width="12.6640625" style="143" customWidth="1"/>
    <col min="26" max="16384" width="9.109375" style="141"/>
  </cols>
  <sheetData>
    <row r="1" spans="1:34" x14ac:dyDescent="0.25">
      <c r="A1" s="138"/>
      <c r="B1" s="139"/>
      <c r="C1" s="140"/>
      <c r="D1" s="140"/>
      <c r="E1" s="140"/>
      <c r="F1" s="140"/>
      <c r="G1" s="140"/>
      <c r="H1" s="140"/>
      <c r="I1" s="140"/>
      <c r="N1" s="142"/>
      <c r="O1" s="142"/>
      <c r="P1" s="142"/>
      <c r="Q1" s="142"/>
      <c r="R1" s="142"/>
      <c r="S1" s="142"/>
      <c r="T1" s="142"/>
      <c r="U1" s="142"/>
      <c r="W1" s="138"/>
      <c r="X1" s="138"/>
      <c r="Y1" s="138"/>
    </row>
    <row r="2" spans="1:34" ht="12.75" customHeight="1" x14ac:dyDescent="0.25">
      <c r="A2" s="278" t="s">
        <v>246</v>
      </c>
      <c r="B2" s="278"/>
      <c r="C2" s="144" t="s">
        <v>348</v>
      </c>
      <c r="D2" s="145" t="s">
        <v>16</v>
      </c>
      <c r="E2" s="196"/>
      <c r="F2" s="196"/>
      <c r="G2" s="142"/>
      <c r="H2" s="192"/>
      <c r="I2" s="95" t="s">
        <v>368</v>
      </c>
      <c r="K2" s="142"/>
      <c r="L2" s="142"/>
      <c r="M2" s="142"/>
      <c r="N2" s="142"/>
      <c r="O2" s="142"/>
      <c r="P2" s="142"/>
      <c r="Q2" s="142"/>
      <c r="R2" s="142"/>
      <c r="S2" s="142"/>
      <c r="T2" s="142"/>
      <c r="U2" s="142"/>
      <c r="V2" s="146" t="str">
        <f>+C2</f>
        <v>T</v>
      </c>
      <c r="W2" s="279" t="str">
        <f>+D2</f>
        <v>Technology</v>
      </c>
      <c r="X2" s="279"/>
      <c r="Y2" s="279"/>
      <c r="Z2" s="279"/>
      <c r="AA2" s="279"/>
      <c r="AB2" s="279"/>
      <c r="AC2" s="142"/>
    </row>
    <row r="3" spans="1:34" x14ac:dyDescent="0.25">
      <c r="A3" s="147"/>
      <c r="B3" s="141"/>
      <c r="E3" s="142"/>
      <c r="F3" s="142"/>
      <c r="G3" s="142"/>
      <c r="H3" s="142"/>
      <c r="I3" s="142"/>
      <c r="K3" s="140"/>
      <c r="L3" s="140"/>
      <c r="M3" s="140"/>
      <c r="N3" s="142"/>
      <c r="O3" s="142"/>
      <c r="P3" s="142"/>
      <c r="Q3" s="142"/>
      <c r="R3" s="142"/>
      <c r="S3" s="142"/>
      <c r="T3" s="142"/>
      <c r="U3" s="142"/>
      <c r="V3" s="140"/>
      <c r="W3" s="148"/>
      <c r="X3" s="148"/>
      <c r="Y3" s="148"/>
      <c r="Z3" s="148"/>
      <c r="AA3" s="148"/>
      <c r="AB3" s="148"/>
      <c r="AC3" s="140"/>
      <c r="AD3" s="140"/>
      <c r="AE3" s="140"/>
      <c r="AF3" s="140"/>
      <c r="AG3" s="140"/>
      <c r="AH3" s="140"/>
    </row>
    <row r="4" spans="1:34" ht="12.75" customHeight="1" x14ac:dyDescent="0.25">
      <c r="A4" s="147"/>
      <c r="B4" s="280" t="s">
        <v>17</v>
      </c>
      <c r="C4" s="280"/>
      <c r="D4" s="280"/>
      <c r="E4" s="197"/>
      <c r="F4" s="197"/>
      <c r="G4" s="142"/>
      <c r="H4" s="142"/>
      <c r="I4" s="142"/>
      <c r="J4" s="149"/>
      <c r="K4" s="281" t="s">
        <v>370</v>
      </c>
      <c r="L4" s="281"/>
      <c r="M4" s="281"/>
      <c r="N4" s="281"/>
      <c r="O4" s="281"/>
      <c r="P4" s="281"/>
      <c r="Q4" s="281"/>
      <c r="R4" s="281"/>
      <c r="S4" s="281"/>
      <c r="T4" s="281"/>
      <c r="U4" s="142"/>
      <c r="V4" s="150" t="s">
        <v>371</v>
      </c>
      <c r="W4" s="271" t="s">
        <v>372</v>
      </c>
      <c r="X4" s="271"/>
      <c r="Y4" s="271"/>
      <c r="Z4" s="271"/>
      <c r="AA4" s="271"/>
      <c r="AB4" s="271"/>
      <c r="AC4" s="271"/>
      <c r="AD4" s="271"/>
      <c r="AE4" s="271"/>
      <c r="AF4" s="271"/>
      <c r="AG4" s="271"/>
      <c r="AH4" s="271"/>
    </row>
    <row r="5" spans="1:34" ht="12.75" customHeight="1" x14ac:dyDescent="0.25">
      <c r="A5" s="147"/>
      <c r="B5" s="280"/>
      <c r="C5" s="280"/>
      <c r="D5" s="280"/>
      <c r="E5" s="197"/>
      <c r="F5" s="197"/>
      <c r="G5" s="142"/>
      <c r="H5" s="142"/>
      <c r="I5" s="142"/>
      <c r="J5" s="149"/>
      <c r="K5" s="151"/>
      <c r="L5" s="151"/>
      <c r="M5" s="151"/>
      <c r="N5" s="151"/>
      <c r="O5" s="151"/>
      <c r="P5" s="151"/>
      <c r="Q5" s="151"/>
      <c r="R5" s="151"/>
      <c r="S5" s="151"/>
      <c r="T5" s="152"/>
      <c r="U5" s="142"/>
      <c r="V5" s="167"/>
      <c r="W5" s="255"/>
      <c r="X5" s="255"/>
      <c r="Y5" s="255"/>
      <c r="Z5" s="255"/>
      <c r="AA5" s="255"/>
      <c r="AB5" s="255"/>
      <c r="AC5" s="255"/>
      <c r="AD5" s="255"/>
      <c r="AE5" s="255"/>
      <c r="AF5" s="255"/>
      <c r="AG5" s="255"/>
      <c r="AH5" s="255"/>
    </row>
    <row r="6" spans="1:34" ht="12.75" customHeight="1" x14ac:dyDescent="0.25">
      <c r="A6" s="147"/>
      <c r="B6" s="280"/>
      <c r="C6" s="280"/>
      <c r="D6" s="280"/>
      <c r="E6" s="197"/>
      <c r="F6" s="197"/>
      <c r="G6" s="142"/>
      <c r="H6" s="142"/>
      <c r="I6" s="142"/>
      <c r="J6" s="149"/>
      <c r="K6" s="276" t="s">
        <v>569</v>
      </c>
      <c r="L6" s="276" t="s">
        <v>564</v>
      </c>
      <c r="M6" s="276" t="s">
        <v>565</v>
      </c>
      <c r="N6" s="276" t="s">
        <v>566</v>
      </c>
      <c r="O6" s="276" t="s">
        <v>567</v>
      </c>
      <c r="P6" s="276" t="s">
        <v>568</v>
      </c>
      <c r="Q6" s="276" t="s">
        <v>160</v>
      </c>
      <c r="R6" s="153"/>
      <c r="S6" s="272" t="s">
        <v>242</v>
      </c>
      <c r="T6" s="272" t="s">
        <v>373</v>
      </c>
      <c r="U6" s="142"/>
      <c r="V6" s="167"/>
      <c r="W6" s="255"/>
      <c r="X6" s="255"/>
      <c r="Y6" s="255"/>
      <c r="Z6" s="255"/>
      <c r="AA6" s="255"/>
      <c r="AB6" s="255"/>
      <c r="AC6" s="255"/>
      <c r="AD6" s="255"/>
      <c r="AE6" s="255"/>
      <c r="AF6" s="255"/>
      <c r="AG6" s="255"/>
      <c r="AH6" s="255"/>
    </row>
    <row r="7" spans="1:34" ht="12.75" customHeight="1" x14ac:dyDescent="0.25">
      <c r="A7" s="147"/>
      <c r="B7" s="280"/>
      <c r="C7" s="280"/>
      <c r="D7" s="280"/>
      <c r="E7" s="197"/>
      <c r="F7" s="197"/>
      <c r="G7" s="142"/>
      <c r="H7" s="142"/>
      <c r="I7" s="142"/>
      <c r="J7" s="149"/>
      <c r="K7" s="276"/>
      <c r="L7" s="276"/>
      <c r="M7" s="276"/>
      <c r="N7" s="276"/>
      <c r="O7" s="276"/>
      <c r="P7" s="276"/>
      <c r="Q7" s="276"/>
      <c r="R7" s="153"/>
      <c r="S7" s="272"/>
      <c r="T7" s="272"/>
      <c r="U7" s="142"/>
      <c r="V7" s="167"/>
      <c r="W7" s="255"/>
      <c r="X7" s="255"/>
      <c r="Y7" s="255"/>
      <c r="Z7" s="255"/>
      <c r="AA7" s="255"/>
      <c r="AB7" s="255"/>
      <c r="AC7" s="255"/>
      <c r="AD7" s="255"/>
      <c r="AE7" s="255"/>
      <c r="AF7" s="255"/>
      <c r="AG7" s="255"/>
      <c r="AH7" s="255"/>
    </row>
    <row r="8" spans="1:34" ht="12.75" customHeight="1" x14ac:dyDescent="0.25">
      <c r="A8" s="147"/>
      <c r="B8" s="280"/>
      <c r="C8" s="280"/>
      <c r="D8" s="280"/>
      <c r="E8" s="197"/>
      <c r="F8" s="197"/>
      <c r="G8" s="142"/>
      <c r="H8" s="142"/>
      <c r="I8" s="142"/>
      <c r="J8" s="149"/>
      <c r="K8" s="276"/>
      <c r="L8" s="276"/>
      <c r="M8" s="276"/>
      <c r="N8" s="276"/>
      <c r="O8" s="276"/>
      <c r="P8" s="276"/>
      <c r="Q8" s="276"/>
      <c r="R8" s="153"/>
      <c r="S8" s="272"/>
      <c r="T8" s="272"/>
      <c r="U8" s="142"/>
      <c r="V8" s="167"/>
      <c r="W8" s="255"/>
      <c r="X8" s="255"/>
      <c r="Y8" s="255"/>
      <c r="Z8" s="255"/>
      <c r="AA8" s="255"/>
      <c r="AB8" s="255"/>
      <c r="AC8" s="255"/>
      <c r="AD8" s="255"/>
      <c r="AE8" s="255"/>
      <c r="AF8" s="255"/>
      <c r="AG8" s="255"/>
      <c r="AH8" s="255"/>
    </row>
    <row r="9" spans="1:34" ht="12.75" customHeight="1" x14ac:dyDescent="0.25">
      <c r="B9" s="280"/>
      <c r="C9" s="280"/>
      <c r="D9" s="280"/>
      <c r="E9" s="197"/>
      <c r="F9" s="197"/>
      <c r="G9" s="142"/>
      <c r="H9" s="142"/>
      <c r="I9" s="142"/>
      <c r="J9" s="149"/>
      <c r="K9" s="276"/>
      <c r="L9" s="276"/>
      <c r="M9" s="276"/>
      <c r="N9" s="276"/>
      <c r="O9" s="276"/>
      <c r="P9" s="276"/>
      <c r="Q9" s="276"/>
      <c r="R9" s="153"/>
      <c r="S9" s="272"/>
      <c r="T9" s="272"/>
      <c r="U9" s="142"/>
      <c r="V9" s="167"/>
      <c r="W9" s="255"/>
      <c r="X9" s="255"/>
      <c r="Y9" s="255"/>
      <c r="Z9" s="255"/>
      <c r="AA9" s="255"/>
      <c r="AB9" s="255"/>
      <c r="AC9" s="255"/>
      <c r="AD9" s="255"/>
      <c r="AE9" s="255"/>
      <c r="AF9" s="255"/>
      <c r="AG9" s="255"/>
      <c r="AH9" s="255"/>
    </row>
    <row r="10" spans="1:34" ht="12.75" customHeight="1" x14ac:dyDescent="0.25">
      <c r="A10" s="282"/>
      <c r="B10" s="283"/>
      <c r="C10" s="283"/>
      <c r="D10" s="284"/>
      <c r="E10" s="193"/>
      <c r="F10" s="193"/>
      <c r="G10" s="140"/>
      <c r="H10" s="140"/>
      <c r="I10" s="140"/>
      <c r="J10" s="149"/>
      <c r="K10" s="276"/>
      <c r="L10" s="276"/>
      <c r="M10" s="276"/>
      <c r="N10" s="276"/>
      <c r="O10" s="276"/>
      <c r="P10" s="276"/>
      <c r="Q10" s="276"/>
      <c r="R10" s="153"/>
      <c r="S10" s="272"/>
      <c r="T10" s="272"/>
      <c r="U10" s="142"/>
      <c r="V10" s="167"/>
      <c r="W10" s="255"/>
      <c r="X10" s="255"/>
      <c r="Y10" s="255"/>
      <c r="Z10" s="255"/>
      <c r="AA10" s="255"/>
      <c r="AB10" s="255"/>
      <c r="AC10" s="255"/>
      <c r="AD10" s="255"/>
      <c r="AE10" s="255"/>
      <c r="AF10" s="255"/>
      <c r="AG10" s="255"/>
      <c r="AH10" s="255"/>
    </row>
    <row r="11" spans="1:34" ht="12.75" customHeight="1" x14ac:dyDescent="0.25">
      <c r="A11" s="285"/>
      <c r="B11" s="286"/>
      <c r="C11" s="286"/>
      <c r="D11" s="287"/>
      <c r="E11" s="194"/>
      <c r="F11" s="194"/>
      <c r="G11" s="142"/>
      <c r="H11" s="142"/>
      <c r="I11" s="142"/>
      <c r="J11" s="149"/>
      <c r="K11" s="276"/>
      <c r="L11" s="276"/>
      <c r="M11" s="276"/>
      <c r="N11" s="276"/>
      <c r="O11" s="276"/>
      <c r="P11" s="276"/>
      <c r="Q11" s="276"/>
      <c r="R11" s="153"/>
      <c r="S11" s="272"/>
      <c r="T11" s="272"/>
      <c r="U11" s="142"/>
      <c r="V11" s="167"/>
      <c r="W11" s="255"/>
      <c r="X11" s="255"/>
      <c r="Y11" s="255"/>
      <c r="Z11" s="255"/>
      <c r="AA11" s="255"/>
      <c r="AB11" s="255"/>
      <c r="AC11" s="255"/>
      <c r="AD11" s="255"/>
      <c r="AE11" s="255"/>
      <c r="AF11" s="255"/>
      <c r="AG11" s="255"/>
      <c r="AH11" s="255"/>
    </row>
    <row r="12" spans="1:34" x14ac:dyDescent="0.25">
      <c r="A12" s="154"/>
      <c r="B12" s="154"/>
      <c r="C12" s="154"/>
      <c r="D12" s="154"/>
      <c r="E12" s="155"/>
      <c r="F12" s="155"/>
      <c r="G12" s="148"/>
      <c r="H12" s="148"/>
      <c r="I12" s="148"/>
      <c r="J12" s="149"/>
      <c r="K12" s="277"/>
      <c r="L12" s="277"/>
      <c r="M12" s="277"/>
      <c r="N12" s="277"/>
      <c r="O12" s="277"/>
      <c r="P12" s="277"/>
      <c r="Q12" s="277"/>
      <c r="R12" s="153"/>
      <c r="S12" s="272"/>
      <c r="T12" s="272"/>
      <c r="U12" s="142"/>
      <c r="V12" s="140"/>
      <c r="W12" s="148"/>
      <c r="X12" s="148"/>
      <c r="Y12" s="148"/>
      <c r="Z12" s="155"/>
      <c r="AA12" s="148"/>
      <c r="AB12" s="148"/>
      <c r="AC12" s="151"/>
      <c r="AD12" s="151"/>
      <c r="AE12" s="151"/>
      <c r="AF12" s="151"/>
      <c r="AG12" s="151"/>
      <c r="AH12" s="151"/>
    </row>
    <row r="13" spans="1:34" ht="25.5" customHeight="1" x14ac:dyDescent="0.25">
      <c r="A13" s="156" t="s">
        <v>375</v>
      </c>
      <c r="B13" s="269" t="s">
        <v>376</v>
      </c>
      <c r="C13" s="269"/>
      <c r="D13" s="269"/>
      <c r="E13" s="157" t="s">
        <v>485</v>
      </c>
      <c r="F13" s="198" t="s">
        <v>540</v>
      </c>
      <c r="G13" s="157" t="s">
        <v>377</v>
      </c>
      <c r="H13" s="198" t="s">
        <v>437</v>
      </c>
      <c r="I13" s="157" t="s">
        <v>378</v>
      </c>
      <c r="J13" s="153"/>
      <c r="K13" s="273" t="s">
        <v>379</v>
      </c>
      <c r="L13" s="274"/>
      <c r="M13" s="274"/>
      <c r="N13" s="274"/>
      <c r="O13" s="274"/>
      <c r="P13" s="274"/>
      <c r="Q13" s="275"/>
      <c r="R13" s="158"/>
      <c r="S13" s="142"/>
      <c r="T13" s="142"/>
      <c r="U13" s="142"/>
      <c r="V13" s="159" t="s">
        <v>380</v>
      </c>
      <c r="W13" s="270" t="s">
        <v>381</v>
      </c>
      <c r="X13" s="271"/>
      <c r="Y13" s="271"/>
      <c r="Z13" s="271"/>
      <c r="AA13" s="271"/>
      <c r="AB13" s="271"/>
      <c r="AC13" s="271"/>
      <c r="AD13" s="271"/>
      <c r="AE13" s="271"/>
      <c r="AF13" s="271"/>
      <c r="AG13" s="271"/>
      <c r="AH13" s="271"/>
    </row>
    <row r="14" spans="1:34" ht="75.75" customHeight="1" x14ac:dyDescent="0.25">
      <c r="A14" s="172">
        <v>18</v>
      </c>
      <c r="B14" s="261" t="s">
        <v>198</v>
      </c>
      <c r="C14" s="262"/>
      <c r="D14" s="262"/>
      <c r="E14" s="262"/>
      <c r="F14" s="262"/>
      <c r="G14" s="262"/>
      <c r="H14" s="262"/>
      <c r="I14" s="263"/>
      <c r="J14" s="153"/>
      <c r="K14" s="265" t="s">
        <v>374</v>
      </c>
      <c r="L14" s="266"/>
      <c r="M14" s="266"/>
      <c r="N14" s="266"/>
      <c r="O14" s="266"/>
      <c r="P14" s="266"/>
      <c r="Q14" s="266"/>
      <c r="R14" s="266"/>
      <c r="S14" s="266"/>
      <c r="T14" s="267"/>
      <c r="U14" s="153"/>
      <c r="V14" s="172">
        <f t="shared" ref="V14:V27" si="0">+A14</f>
        <v>18</v>
      </c>
      <c r="W14" s="259"/>
      <c r="X14" s="260"/>
      <c r="Y14" s="260"/>
      <c r="Z14" s="260"/>
      <c r="AA14" s="260"/>
      <c r="AB14" s="260"/>
      <c r="AC14" s="260"/>
      <c r="AD14" s="260"/>
      <c r="AE14" s="260"/>
      <c r="AF14" s="260"/>
      <c r="AG14" s="260"/>
      <c r="AH14" s="254"/>
    </row>
    <row r="15" spans="1:34" ht="132.75" customHeight="1" x14ac:dyDescent="0.25">
      <c r="A15" s="160" t="s">
        <v>349</v>
      </c>
      <c r="B15" s="268" t="s">
        <v>205</v>
      </c>
      <c r="C15" s="268"/>
      <c r="D15" s="268"/>
      <c r="E15" s="161" t="s">
        <v>530</v>
      </c>
      <c r="F15" s="161" t="s">
        <v>543</v>
      </c>
      <c r="G15" s="161" t="s">
        <v>18</v>
      </c>
      <c r="H15" s="161" t="s">
        <v>467</v>
      </c>
      <c r="I15" s="161" t="s">
        <v>19</v>
      </c>
      <c r="J15" s="153"/>
      <c r="K15" s="28"/>
      <c r="L15" s="28"/>
      <c r="M15" s="28"/>
      <c r="N15" s="28"/>
      <c r="O15" s="28"/>
      <c r="P15" s="28" t="s">
        <v>14</v>
      </c>
      <c r="Q15" s="28"/>
      <c r="R15" s="162"/>
      <c r="S15" s="163">
        <f>(IF(P15="x",5,IF(O15="x",4,IF(N15="x",3,IF(M15="x",2,IF(L15="x",1,IF(K15="x",0,"")))))))</f>
        <v>5</v>
      </c>
      <c r="T15" s="164" t="s">
        <v>368</v>
      </c>
      <c r="U15" s="142"/>
      <c r="V15" s="160" t="str">
        <f t="shared" si="0"/>
        <v>18.1</v>
      </c>
      <c r="W15" s="255"/>
      <c r="X15" s="255"/>
      <c r="Y15" s="255"/>
      <c r="Z15" s="255"/>
      <c r="AA15" s="255"/>
      <c r="AB15" s="255"/>
      <c r="AC15" s="255"/>
      <c r="AD15" s="255"/>
      <c r="AE15" s="255"/>
      <c r="AF15" s="255"/>
      <c r="AG15" s="255"/>
      <c r="AH15" s="255"/>
    </row>
    <row r="16" spans="1:34" ht="409.6" hidden="1" x14ac:dyDescent="0.25">
      <c r="A16" s="160"/>
      <c r="B16" s="268"/>
      <c r="C16" s="268"/>
      <c r="D16" s="268"/>
      <c r="E16" s="161"/>
      <c r="F16" s="161" t="s">
        <v>544</v>
      </c>
      <c r="G16" s="161"/>
      <c r="H16" s="161"/>
      <c r="I16" s="161"/>
      <c r="J16" s="153"/>
      <c r="K16" s="28"/>
      <c r="L16" s="28"/>
      <c r="M16" s="28"/>
      <c r="N16" s="28"/>
      <c r="O16" s="28"/>
      <c r="P16" s="28"/>
      <c r="Q16" s="28"/>
      <c r="R16" s="162"/>
      <c r="S16" s="163"/>
      <c r="T16" s="164"/>
      <c r="U16" s="153"/>
      <c r="V16" s="160"/>
      <c r="W16" s="195"/>
      <c r="X16" s="195"/>
      <c r="Y16" s="195"/>
      <c r="Z16" s="195"/>
      <c r="AA16" s="195"/>
      <c r="AB16" s="195"/>
      <c r="AC16" s="195"/>
      <c r="AD16" s="195"/>
      <c r="AE16" s="195"/>
      <c r="AF16" s="195"/>
      <c r="AG16" s="195"/>
      <c r="AH16" s="195"/>
    </row>
    <row r="17" spans="1:34" ht="96" customHeight="1" x14ac:dyDescent="0.25">
      <c r="A17" s="160" t="s">
        <v>351</v>
      </c>
      <c r="B17" s="268" t="s">
        <v>204</v>
      </c>
      <c r="C17" s="268"/>
      <c r="D17" s="268"/>
      <c r="E17" s="161" t="s">
        <v>531</v>
      </c>
      <c r="F17" s="161" t="s">
        <v>545</v>
      </c>
      <c r="G17" s="161" t="s">
        <v>20</v>
      </c>
      <c r="H17" s="161" t="s">
        <v>468</v>
      </c>
      <c r="I17" s="161" t="s">
        <v>21</v>
      </c>
      <c r="J17" s="153"/>
      <c r="K17" s="28"/>
      <c r="L17" s="28"/>
      <c r="M17" s="28"/>
      <c r="N17" s="28"/>
      <c r="O17" s="28"/>
      <c r="P17" s="28" t="s">
        <v>14</v>
      </c>
      <c r="Q17" s="28"/>
      <c r="R17" s="162"/>
      <c r="S17" s="163">
        <f t="shared" ref="S17:S27" si="1">(IF(P17="x",5,IF(O17="x",4,IF(N17="x",3,IF(M17="x",2,IF(L17="x",1,IF(K17="x",0,"")))))))</f>
        <v>5</v>
      </c>
      <c r="T17" s="164" t="s">
        <v>368</v>
      </c>
      <c r="U17" s="153"/>
      <c r="V17" s="160" t="str">
        <f t="shared" si="0"/>
        <v>18.2</v>
      </c>
      <c r="W17" s="255"/>
      <c r="X17" s="255"/>
      <c r="Y17" s="255"/>
      <c r="Z17" s="255"/>
      <c r="AA17" s="255"/>
      <c r="AB17" s="255"/>
      <c r="AC17" s="255"/>
      <c r="AD17" s="255"/>
      <c r="AE17" s="255"/>
      <c r="AF17" s="255"/>
      <c r="AG17" s="255"/>
      <c r="AH17" s="255"/>
    </row>
    <row r="18" spans="1:34" ht="208.5" hidden="1" customHeight="1" x14ac:dyDescent="0.25">
      <c r="A18" s="160"/>
      <c r="B18" s="268"/>
      <c r="C18" s="268"/>
      <c r="D18" s="268"/>
      <c r="E18" s="161"/>
      <c r="F18" s="161" t="s">
        <v>546</v>
      </c>
      <c r="G18" s="161"/>
      <c r="H18" s="161"/>
      <c r="I18" s="161"/>
      <c r="J18" s="153"/>
      <c r="K18" s="28"/>
      <c r="L18" s="28"/>
      <c r="M18" s="28"/>
      <c r="N18" s="28"/>
      <c r="O18" s="28"/>
      <c r="P18" s="28"/>
      <c r="Q18" s="28"/>
      <c r="R18" s="162"/>
      <c r="S18" s="163" t="str">
        <f t="shared" si="1"/>
        <v/>
      </c>
      <c r="T18" s="164"/>
      <c r="U18" s="153"/>
      <c r="V18" s="160"/>
      <c r="W18" s="195"/>
      <c r="X18" s="195"/>
      <c r="Y18" s="195"/>
      <c r="Z18" s="195"/>
      <c r="AA18" s="195"/>
      <c r="AB18" s="195"/>
      <c r="AC18" s="195"/>
      <c r="AD18" s="195"/>
      <c r="AE18" s="195"/>
      <c r="AF18" s="195"/>
      <c r="AG18" s="195"/>
      <c r="AH18" s="195"/>
    </row>
    <row r="19" spans="1:34" ht="92.25" customHeight="1" x14ac:dyDescent="0.25">
      <c r="A19" s="160" t="s">
        <v>353</v>
      </c>
      <c r="B19" s="268" t="s">
        <v>161</v>
      </c>
      <c r="C19" s="268"/>
      <c r="D19" s="268"/>
      <c r="E19" s="161" t="s">
        <v>532</v>
      </c>
      <c r="F19" s="161" t="s">
        <v>160</v>
      </c>
      <c r="G19" s="161" t="s">
        <v>23</v>
      </c>
      <c r="H19" s="161" t="s">
        <v>469</v>
      </c>
      <c r="I19" s="161" t="s">
        <v>24</v>
      </c>
      <c r="J19" s="153"/>
      <c r="K19" s="28"/>
      <c r="L19" s="28"/>
      <c r="M19" s="28"/>
      <c r="N19" s="28"/>
      <c r="O19" s="28"/>
      <c r="P19" s="28" t="s">
        <v>14</v>
      </c>
      <c r="Q19" s="28"/>
      <c r="R19" s="162"/>
      <c r="S19" s="163">
        <f t="shared" si="1"/>
        <v>5</v>
      </c>
      <c r="T19" s="164" t="s">
        <v>368</v>
      </c>
      <c r="U19" s="153"/>
      <c r="V19" s="160" t="str">
        <f t="shared" si="0"/>
        <v>18.3</v>
      </c>
      <c r="W19" s="255"/>
      <c r="X19" s="255"/>
      <c r="Y19" s="255"/>
      <c r="Z19" s="255"/>
      <c r="AA19" s="255"/>
      <c r="AB19" s="255"/>
      <c r="AC19" s="255"/>
      <c r="AD19" s="255"/>
      <c r="AE19" s="255"/>
      <c r="AF19" s="255"/>
      <c r="AG19" s="255"/>
      <c r="AH19" s="255"/>
    </row>
    <row r="20" spans="1:34" ht="88.5" customHeight="1" x14ac:dyDescent="0.25">
      <c r="A20" s="160" t="s">
        <v>355</v>
      </c>
      <c r="B20" s="268" t="s">
        <v>127</v>
      </c>
      <c r="C20" s="268"/>
      <c r="D20" s="268"/>
      <c r="E20" s="161" t="s">
        <v>533</v>
      </c>
      <c r="F20" s="161" t="s">
        <v>553</v>
      </c>
      <c r="G20" s="161" t="s">
        <v>27</v>
      </c>
      <c r="H20" s="161" t="s">
        <v>470</v>
      </c>
      <c r="I20" s="161" t="s">
        <v>385</v>
      </c>
      <c r="J20" s="153"/>
      <c r="K20" s="28"/>
      <c r="L20" s="28"/>
      <c r="M20" s="28"/>
      <c r="N20" s="28"/>
      <c r="O20" s="28"/>
      <c r="P20" s="28" t="s">
        <v>14</v>
      </c>
      <c r="Q20" s="28"/>
      <c r="R20" s="162"/>
      <c r="S20" s="163">
        <f t="shared" si="1"/>
        <v>5</v>
      </c>
      <c r="T20" s="164" t="s">
        <v>368</v>
      </c>
      <c r="U20" s="153"/>
      <c r="V20" s="160" t="str">
        <f t="shared" si="0"/>
        <v>18.4</v>
      </c>
      <c r="W20" s="255"/>
      <c r="X20" s="255"/>
      <c r="Y20" s="255"/>
      <c r="Z20" s="255"/>
      <c r="AA20" s="255"/>
      <c r="AB20" s="255"/>
      <c r="AC20" s="255"/>
      <c r="AD20" s="255"/>
      <c r="AE20" s="255"/>
      <c r="AF20" s="255"/>
      <c r="AG20" s="255"/>
      <c r="AH20" s="255"/>
    </row>
    <row r="21" spans="1:34" ht="131.25" hidden="1" customHeight="1" x14ac:dyDescent="0.25">
      <c r="A21" s="160"/>
      <c r="B21" s="264"/>
      <c r="C21" s="264"/>
      <c r="D21" s="264"/>
      <c r="E21" s="168"/>
      <c r="F21" s="168" t="s">
        <v>554</v>
      </c>
      <c r="G21" s="171"/>
      <c r="H21" s="171"/>
      <c r="I21" s="171"/>
      <c r="J21" s="153"/>
      <c r="K21" s="28"/>
      <c r="L21" s="28"/>
      <c r="M21" s="28"/>
      <c r="N21" s="28"/>
      <c r="O21" s="28"/>
      <c r="P21" s="28"/>
      <c r="Q21" s="28"/>
      <c r="R21" s="162"/>
      <c r="S21" s="163" t="str">
        <f t="shared" si="1"/>
        <v/>
      </c>
      <c r="T21" s="164"/>
      <c r="U21" s="153"/>
      <c r="V21" s="160"/>
      <c r="W21" s="195"/>
      <c r="X21" s="195"/>
      <c r="Y21" s="195"/>
      <c r="Z21" s="195"/>
      <c r="AA21" s="195"/>
      <c r="AB21" s="195"/>
      <c r="AC21" s="195"/>
      <c r="AD21" s="195"/>
      <c r="AE21" s="195"/>
      <c r="AF21" s="195"/>
      <c r="AG21" s="195"/>
      <c r="AH21" s="195"/>
    </row>
    <row r="22" spans="1:34" ht="131.25" hidden="1" customHeight="1" x14ac:dyDescent="0.25">
      <c r="A22" s="160"/>
      <c r="B22" s="253"/>
      <c r="C22" s="253"/>
      <c r="D22" s="253"/>
      <c r="E22" s="171"/>
      <c r="F22" s="171" t="s">
        <v>555</v>
      </c>
      <c r="G22" s="171"/>
      <c r="H22" s="171"/>
      <c r="I22" s="171"/>
      <c r="J22" s="153"/>
      <c r="K22" s="28"/>
      <c r="L22" s="28"/>
      <c r="M22" s="28"/>
      <c r="N22" s="28"/>
      <c r="O22" s="28"/>
      <c r="P22" s="28"/>
      <c r="Q22" s="28"/>
      <c r="R22" s="162"/>
      <c r="S22" s="163" t="str">
        <f t="shared" si="1"/>
        <v/>
      </c>
      <c r="T22" s="164"/>
      <c r="U22" s="153"/>
      <c r="V22" s="160"/>
      <c r="W22" s="195"/>
      <c r="X22" s="195"/>
      <c r="Y22" s="195"/>
      <c r="Z22" s="195"/>
      <c r="AA22" s="195"/>
      <c r="AB22" s="195"/>
      <c r="AC22" s="195"/>
      <c r="AD22" s="195"/>
      <c r="AE22" s="195"/>
      <c r="AF22" s="195"/>
      <c r="AG22" s="195"/>
      <c r="AH22" s="195"/>
    </row>
    <row r="23" spans="1:34" ht="181.5" customHeight="1" x14ac:dyDescent="0.25">
      <c r="A23" s="160" t="s">
        <v>357</v>
      </c>
      <c r="B23" s="268" t="s">
        <v>162</v>
      </c>
      <c r="C23" s="268"/>
      <c r="D23" s="268"/>
      <c r="E23" s="161" t="s">
        <v>534</v>
      </c>
      <c r="F23" s="161" t="s">
        <v>160</v>
      </c>
      <c r="G23" s="161" t="s">
        <v>28</v>
      </c>
      <c r="H23" s="161" t="s">
        <v>470</v>
      </c>
      <c r="I23" s="161" t="s">
        <v>29</v>
      </c>
      <c r="J23" s="153"/>
      <c r="K23" s="28"/>
      <c r="L23" s="28"/>
      <c r="M23" s="28"/>
      <c r="N23" s="28"/>
      <c r="O23" s="28"/>
      <c r="P23" s="28" t="s">
        <v>14</v>
      </c>
      <c r="Q23" s="28"/>
      <c r="R23" s="162"/>
      <c r="S23" s="163">
        <f t="shared" si="1"/>
        <v>5</v>
      </c>
      <c r="T23" s="164" t="s">
        <v>368</v>
      </c>
      <c r="U23" s="153"/>
      <c r="V23" s="160" t="str">
        <f t="shared" si="0"/>
        <v>18.5</v>
      </c>
      <c r="W23" s="255"/>
      <c r="X23" s="255"/>
      <c r="Y23" s="255"/>
      <c r="Z23" s="255"/>
      <c r="AA23" s="255"/>
      <c r="AB23" s="255"/>
      <c r="AC23" s="255"/>
      <c r="AD23" s="255"/>
      <c r="AE23" s="255"/>
      <c r="AF23" s="255"/>
      <c r="AG23" s="255"/>
      <c r="AH23" s="255"/>
    </row>
    <row r="24" spans="1:34" ht="52.5" customHeight="1" x14ac:dyDescent="0.25">
      <c r="A24" s="172">
        <v>19</v>
      </c>
      <c r="B24" s="261" t="s">
        <v>386</v>
      </c>
      <c r="C24" s="262"/>
      <c r="D24" s="262"/>
      <c r="E24" s="262"/>
      <c r="F24" s="262"/>
      <c r="G24" s="262"/>
      <c r="H24" s="262"/>
      <c r="I24" s="263"/>
      <c r="J24" s="153"/>
      <c r="K24" s="265"/>
      <c r="L24" s="266"/>
      <c r="M24" s="266"/>
      <c r="N24" s="266"/>
      <c r="O24" s="266"/>
      <c r="P24" s="266"/>
      <c r="Q24" s="266"/>
      <c r="R24" s="266"/>
      <c r="S24" s="266"/>
      <c r="T24" s="267"/>
      <c r="U24" s="153"/>
      <c r="V24" s="172">
        <f t="shared" si="0"/>
        <v>19</v>
      </c>
      <c r="W24" s="259"/>
      <c r="X24" s="260"/>
      <c r="Y24" s="260"/>
      <c r="Z24" s="260"/>
      <c r="AA24" s="260"/>
      <c r="AB24" s="260"/>
      <c r="AC24" s="260"/>
      <c r="AD24" s="260"/>
      <c r="AE24" s="260"/>
      <c r="AF24" s="260"/>
      <c r="AG24" s="260"/>
      <c r="AH24" s="254"/>
    </row>
    <row r="25" spans="1:34" ht="174" customHeight="1" x14ac:dyDescent="0.25">
      <c r="A25" s="160" t="s">
        <v>363</v>
      </c>
      <c r="B25" s="253" t="s">
        <v>203</v>
      </c>
      <c r="C25" s="253"/>
      <c r="D25" s="253"/>
      <c r="E25" s="171" t="s">
        <v>535</v>
      </c>
      <c r="F25" s="171" t="s">
        <v>542</v>
      </c>
      <c r="G25" s="171" t="s">
        <v>25</v>
      </c>
      <c r="H25" s="171" t="s">
        <v>471</v>
      </c>
      <c r="I25" s="171" t="s">
        <v>26</v>
      </c>
      <c r="J25" s="153"/>
      <c r="K25" s="28"/>
      <c r="L25" s="28"/>
      <c r="M25" s="28"/>
      <c r="N25" s="28"/>
      <c r="O25" s="28"/>
      <c r="P25" s="28" t="s">
        <v>14</v>
      </c>
      <c r="Q25" s="28"/>
      <c r="R25" s="162"/>
      <c r="S25" s="163">
        <f t="shared" si="1"/>
        <v>5</v>
      </c>
      <c r="T25" s="164" t="s">
        <v>368</v>
      </c>
      <c r="U25" s="153"/>
      <c r="V25" s="160" t="str">
        <f t="shared" si="0"/>
        <v>19.1</v>
      </c>
      <c r="W25" s="255"/>
      <c r="X25" s="255"/>
      <c r="Y25" s="255"/>
      <c r="Z25" s="255"/>
      <c r="AA25" s="255"/>
      <c r="AB25" s="255"/>
      <c r="AC25" s="255"/>
      <c r="AD25" s="255"/>
      <c r="AE25" s="255"/>
      <c r="AF25" s="255"/>
      <c r="AG25" s="255"/>
      <c r="AH25" s="255"/>
    </row>
    <row r="26" spans="1:34" ht="52.5" customHeight="1" x14ac:dyDescent="0.25">
      <c r="A26" s="172">
        <v>20</v>
      </c>
      <c r="B26" s="261" t="s">
        <v>199</v>
      </c>
      <c r="C26" s="262"/>
      <c r="D26" s="262"/>
      <c r="E26" s="262"/>
      <c r="F26" s="262"/>
      <c r="G26" s="262"/>
      <c r="H26" s="262"/>
      <c r="I26" s="263"/>
      <c r="J26" s="153"/>
      <c r="K26" s="265"/>
      <c r="L26" s="266"/>
      <c r="M26" s="266"/>
      <c r="N26" s="266"/>
      <c r="O26" s="266"/>
      <c r="P26" s="266"/>
      <c r="Q26" s="266"/>
      <c r="R26" s="266"/>
      <c r="S26" s="266"/>
      <c r="T26" s="267"/>
      <c r="U26" s="153"/>
      <c r="V26" s="172">
        <f t="shared" si="0"/>
        <v>20</v>
      </c>
      <c r="W26" s="259"/>
      <c r="X26" s="260"/>
      <c r="Y26" s="260"/>
      <c r="Z26" s="260"/>
      <c r="AA26" s="260"/>
      <c r="AB26" s="260"/>
      <c r="AC26" s="260"/>
      <c r="AD26" s="260"/>
      <c r="AE26" s="260"/>
      <c r="AF26" s="260"/>
      <c r="AG26" s="260"/>
      <c r="AH26" s="254"/>
    </row>
    <row r="27" spans="1:34" ht="381.75" customHeight="1" x14ac:dyDescent="0.25">
      <c r="A27" s="160" t="s">
        <v>394</v>
      </c>
      <c r="B27" s="268" t="s">
        <v>202</v>
      </c>
      <c r="C27" s="268"/>
      <c r="D27" s="268"/>
      <c r="E27" s="161" t="s">
        <v>536</v>
      </c>
      <c r="F27" s="161" t="s">
        <v>160</v>
      </c>
      <c r="G27" s="161" t="s">
        <v>22</v>
      </c>
      <c r="H27" s="161" t="s">
        <v>472</v>
      </c>
      <c r="I27" s="161" t="s">
        <v>461</v>
      </c>
      <c r="J27" s="153"/>
      <c r="K27" s="28"/>
      <c r="L27" s="28"/>
      <c r="M27" s="28"/>
      <c r="N27" s="28"/>
      <c r="O27" s="28"/>
      <c r="P27" s="28" t="s">
        <v>14</v>
      </c>
      <c r="Q27" s="28"/>
      <c r="R27" s="162"/>
      <c r="S27" s="163">
        <f t="shared" si="1"/>
        <v>5</v>
      </c>
      <c r="T27" s="164" t="s">
        <v>368</v>
      </c>
      <c r="U27" s="153"/>
      <c r="V27" s="160" t="str">
        <f t="shared" si="0"/>
        <v>20.1</v>
      </c>
      <c r="W27" s="255"/>
      <c r="X27" s="255"/>
      <c r="Y27" s="255"/>
      <c r="Z27" s="255"/>
      <c r="AA27" s="255"/>
      <c r="AB27" s="255"/>
      <c r="AC27" s="255"/>
      <c r="AD27" s="255"/>
      <c r="AE27" s="255"/>
      <c r="AF27" s="255"/>
      <c r="AG27" s="255"/>
      <c r="AH27" s="255"/>
    </row>
    <row r="32" spans="1:34" ht="26.4" customHeight="1" x14ac:dyDescent="0.25">
      <c r="S32" s="151"/>
      <c r="T32" s="151"/>
      <c r="U32" s="142"/>
      <c r="V32" s="147"/>
    </row>
    <row r="33" ht="39.9" customHeight="1" x14ac:dyDescent="0.25"/>
    <row r="34" ht="26.4" customHeight="1" x14ac:dyDescent="0.25"/>
    <row r="35" ht="12.75" customHeight="1" x14ac:dyDescent="0.25"/>
    <row r="36" ht="12.75" customHeight="1" x14ac:dyDescent="0.25"/>
    <row r="37" ht="12.75" customHeight="1" x14ac:dyDescent="0.25"/>
    <row r="38" ht="12.75" customHeight="1" x14ac:dyDescent="0.25"/>
    <row r="42" ht="26.4" customHeight="1" x14ac:dyDescent="0.25"/>
    <row r="43" ht="26.4" customHeight="1" x14ac:dyDescent="0.25"/>
    <row r="44" ht="26.4" customHeight="1" x14ac:dyDescent="0.25"/>
    <row r="45" ht="26.4" customHeight="1" x14ac:dyDescent="0.25"/>
    <row r="53" ht="12.75" customHeight="1" x14ac:dyDescent="0.25"/>
    <row r="54" ht="26.4" customHeight="1" x14ac:dyDescent="0.25"/>
    <row r="55" ht="26.4" customHeight="1" x14ac:dyDescent="0.25"/>
    <row r="56" ht="39.9" customHeight="1" x14ac:dyDescent="0.25"/>
    <row r="57" ht="39.9" customHeight="1" x14ac:dyDescent="0.25"/>
    <row r="58" ht="39.9" customHeight="1" x14ac:dyDescent="0.25"/>
    <row r="59" ht="26.4" customHeight="1" x14ac:dyDescent="0.25"/>
    <row r="67" ht="26.4" customHeight="1" x14ac:dyDescent="0.25"/>
    <row r="68" ht="26.4" customHeight="1" x14ac:dyDescent="0.25"/>
    <row r="69" ht="39.9" customHeight="1" x14ac:dyDescent="0.25"/>
    <row r="70" ht="39.9" customHeight="1" x14ac:dyDescent="0.25"/>
    <row r="71" ht="66" customHeight="1" x14ac:dyDescent="0.25"/>
    <row r="72" ht="39.9" customHeight="1" x14ac:dyDescent="0.25"/>
    <row r="80" ht="39.9" customHeight="1" x14ac:dyDescent="0.25"/>
    <row r="81" ht="26.4" customHeight="1" x14ac:dyDescent="0.25"/>
    <row r="82" ht="39.9" customHeight="1" x14ac:dyDescent="0.25"/>
    <row r="83" ht="39.9" customHeight="1" x14ac:dyDescent="0.25"/>
    <row r="84" ht="39.9" customHeight="1" x14ac:dyDescent="0.25"/>
  </sheetData>
  <mergeCells count="52">
    <mergeCell ref="K13:Q13"/>
    <mergeCell ref="A2:B2"/>
    <mergeCell ref="W2:AB2"/>
    <mergeCell ref="B4:D9"/>
    <mergeCell ref="K4:T4"/>
    <mergeCell ref="W4:AH4"/>
    <mergeCell ref="W5:AH5"/>
    <mergeCell ref="K6:K12"/>
    <mergeCell ref="A10:D11"/>
    <mergeCell ref="S6:S12"/>
    <mergeCell ref="W11:AH11"/>
    <mergeCell ref="L6:L12"/>
    <mergeCell ref="W27:AH27"/>
    <mergeCell ref="W26:AH26"/>
    <mergeCell ref="B25:D25"/>
    <mergeCell ref="W25:AH25"/>
    <mergeCell ref="W20:AH20"/>
    <mergeCell ref="B27:D27"/>
    <mergeCell ref="B20:D20"/>
    <mergeCell ref="B23:D23"/>
    <mergeCell ref="B24:I24"/>
    <mergeCell ref="K24:T24"/>
    <mergeCell ref="W24:AH24"/>
    <mergeCell ref="B26:I26"/>
    <mergeCell ref="K26:T26"/>
    <mergeCell ref="B14:I14"/>
    <mergeCell ref="W14:AH14"/>
    <mergeCell ref="M6:M12"/>
    <mergeCell ref="B13:D13"/>
    <mergeCell ref="K14:T14"/>
    <mergeCell ref="W13:AH13"/>
    <mergeCell ref="N6:N12"/>
    <mergeCell ref="W8:AH8"/>
    <mergeCell ref="W9:AH9"/>
    <mergeCell ref="W10:AH10"/>
    <mergeCell ref="W7:AH7"/>
    <mergeCell ref="O6:O12"/>
    <mergeCell ref="W6:AH6"/>
    <mergeCell ref="Q6:Q12"/>
    <mergeCell ref="P6:P12"/>
    <mergeCell ref="T6:T12"/>
    <mergeCell ref="W19:AH19"/>
    <mergeCell ref="W23:AH23"/>
    <mergeCell ref="W17:AH17"/>
    <mergeCell ref="B17:D17"/>
    <mergeCell ref="B15:D15"/>
    <mergeCell ref="W15:AH15"/>
    <mergeCell ref="B16:D16"/>
    <mergeCell ref="B18:D18"/>
    <mergeCell ref="B21:D21"/>
    <mergeCell ref="B22:D22"/>
    <mergeCell ref="B19:D19"/>
  </mergeCells>
  <phoneticPr fontId="16" type="noConversion"/>
  <conditionalFormatting sqref="T15:T16 T25 T18:T19 T21:T22">
    <cfRule type="cellIs" dxfId="41" priority="31" stopIfTrue="1" operator="equal">
      <formula>"Closed"</formula>
    </cfRule>
    <cfRule type="cellIs" dxfId="40" priority="32" stopIfTrue="1" operator="equal">
      <formula>"Open"</formula>
    </cfRule>
    <cfRule type="cellIs" dxfId="39" priority="33" stopIfTrue="1" operator="equal">
      <formula>"Draft"</formula>
    </cfRule>
  </conditionalFormatting>
  <conditionalFormatting sqref="I2">
    <cfRule type="cellIs" dxfId="38" priority="28" stopIfTrue="1" operator="equal">
      <formula>"Closed"</formula>
    </cfRule>
    <cfRule type="cellIs" dxfId="37" priority="29" stopIfTrue="1" operator="equal">
      <formula>"Open"</formula>
    </cfRule>
    <cfRule type="cellIs" dxfId="36" priority="30" stopIfTrue="1" operator="equal">
      <formula>"Draft"</formula>
    </cfRule>
  </conditionalFormatting>
  <conditionalFormatting sqref="A14 V14">
    <cfRule type="cellIs" dxfId="35" priority="22" stopIfTrue="1" operator="equal">
      <formula>"Closed"</formula>
    </cfRule>
    <cfRule type="cellIs" dxfId="34" priority="23" stopIfTrue="1" operator="equal">
      <formula>"Open"</formula>
    </cfRule>
    <cfRule type="cellIs" dxfId="33" priority="24" stopIfTrue="1" operator="equal">
      <formula>"Draft"</formula>
    </cfRule>
  </conditionalFormatting>
  <conditionalFormatting sqref="T17">
    <cfRule type="cellIs" dxfId="32" priority="19" stopIfTrue="1" operator="equal">
      <formula>"Closed"</formula>
    </cfRule>
    <cfRule type="cellIs" dxfId="31" priority="20" stopIfTrue="1" operator="equal">
      <formula>"Open"</formula>
    </cfRule>
    <cfRule type="cellIs" dxfId="30" priority="21" stopIfTrue="1" operator="equal">
      <formula>"Draft"</formula>
    </cfRule>
  </conditionalFormatting>
  <conditionalFormatting sqref="T20">
    <cfRule type="cellIs" dxfId="29" priority="16" stopIfTrue="1" operator="equal">
      <formula>"Closed"</formula>
    </cfRule>
    <cfRule type="cellIs" dxfId="28" priority="17" stopIfTrue="1" operator="equal">
      <formula>"Open"</formula>
    </cfRule>
    <cfRule type="cellIs" dxfId="27" priority="18" stopIfTrue="1" operator="equal">
      <formula>"Draft"</formula>
    </cfRule>
  </conditionalFormatting>
  <conditionalFormatting sqref="T23">
    <cfRule type="cellIs" dxfId="26" priority="13" stopIfTrue="1" operator="equal">
      <formula>"Closed"</formula>
    </cfRule>
    <cfRule type="cellIs" dxfId="25" priority="14" stopIfTrue="1" operator="equal">
      <formula>"Open"</formula>
    </cfRule>
    <cfRule type="cellIs" dxfId="24" priority="15" stopIfTrue="1" operator="equal">
      <formula>"Draft"</formula>
    </cfRule>
  </conditionalFormatting>
  <conditionalFormatting sqref="V24">
    <cfRule type="cellIs" dxfId="23" priority="10" stopIfTrue="1" operator="equal">
      <formula>"Closed"</formula>
    </cfRule>
    <cfRule type="cellIs" dxfId="22" priority="11" stopIfTrue="1" operator="equal">
      <formula>"Open"</formula>
    </cfRule>
    <cfRule type="cellIs" dxfId="21" priority="12" stopIfTrue="1" operator="equal">
      <formula>"Draft"</formula>
    </cfRule>
  </conditionalFormatting>
  <conditionalFormatting sqref="A26 V26">
    <cfRule type="cellIs" dxfId="20" priority="7" stopIfTrue="1" operator="equal">
      <formula>"Closed"</formula>
    </cfRule>
    <cfRule type="cellIs" dxfId="19" priority="8" stopIfTrue="1" operator="equal">
      <formula>"Open"</formula>
    </cfRule>
    <cfRule type="cellIs" dxfId="18" priority="9" stopIfTrue="1" operator="equal">
      <formula>"Draft"</formula>
    </cfRule>
  </conditionalFormatting>
  <conditionalFormatting sqref="T27">
    <cfRule type="cellIs" dxfId="17" priority="4" stopIfTrue="1" operator="equal">
      <formula>"Closed"</formula>
    </cfRule>
    <cfRule type="cellIs" dxfId="16" priority="5" stopIfTrue="1" operator="equal">
      <formula>"Open"</formula>
    </cfRule>
    <cfRule type="cellIs" dxfId="15" priority="6" stopIfTrue="1" operator="equal">
      <formula>"Draft"</formula>
    </cfRule>
  </conditionalFormatting>
  <conditionalFormatting sqref="A24">
    <cfRule type="cellIs" dxfId="14" priority="1" stopIfTrue="1" operator="equal">
      <formula>"Closed"</formula>
    </cfRule>
    <cfRule type="cellIs" dxfId="13" priority="2" stopIfTrue="1" operator="equal">
      <formula>"Open"</formula>
    </cfRule>
    <cfRule type="cellIs" dxfId="12" priority="3" stopIfTrue="1" operator="equal">
      <formula>"Draft"</formula>
    </cfRule>
  </conditionalFormatting>
  <dataValidations count="2">
    <dataValidation type="list" allowBlank="1" showErrorMessage="1" sqref="I2 T15:T23 T25 T27">
      <formula1>INDIRECT("LIST4")</formula1>
      <formula2>0</formula2>
    </dataValidation>
    <dataValidation type="list" allowBlank="1" showErrorMessage="1" sqref="K15:Q23 K27:Q27 K25:Q25">
      <formula1>INDIRECT("LIST5")</formula1>
      <formula2>0</formula2>
    </dataValidation>
  </dataValidations>
  <hyperlinks>
    <hyperlink ref="K4" location="Assessment Overview!A1" display="Back to Assessment Overview"/>
    <hyperlink ref="K4:T4" location="'Assessment summary'!A1" display="Back to Assessment Overview"/>
    <hyperlink ref="P4" location="'Assessment summary'!A1" display="Back to Assessment Overview"/>
  </hyperlinks>
  <pageMargins left="0.74803149606299213" right="0.74803149606299213" top="0.98425196850393704" bottom="0.98425196850393704" header="0.51181102362204722" footer="0.51181102362204722"/>
  <pageSetup paperSize="8" scale="59" firstPageNumber="0" fitToHeight="0" orientation="landscape" r:id="rId1"/>
  <headerFooter alignWithMargins="0">
    <oddHeader>&amp;L&amp;A&amp;CConfidential&amp;RFinal</oddHeader>
    <oddFooter>&amp;C&amp;F</oddFooter>
  </headerFooter>
  <rowBreaks count="2" manualBreakCount="2">
    <brk id="49" max="16383" man="1"/>
    <brk id="75" max="16383" man="1"/>
  </rowBreaks>
  <colBreaks count="2" manualBreakCount="2">
    <brk id="9" max="26" man="1"/>
    <brk id="20"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NB Taak Document" ma:contentTypeID="0x0101001A9AF98CE4D646E7BAD5E0A615FBC45700531684C5AA7845B1B8AD3BF3F8A4C4F8002DC8F8FC4D937E4FAEF2B2172FACE1CB" ma:contentTypeVersion="20" ma:contentTypeDescription="DNB Taak Document" ma:contentTypeScope="" ma:versionID="ed189d29fcc8a626746a3eceb2038035">
  <xsd:schema xmlns:xsd="http://www.w3.org/2001/XMLSchema" xmlns:xs="http://www.w3.org/2001/XMLSchema" xmlns:p="http://schemas.microsoft.com/office/2006/metadata/properties" xmlns:ns2="1bf9177b-e08e-47e7-96e1-f4690062f18e" xmlns:ns3="c73b39cc-0e69-4665-8db4-7ab582043597" targetNamespace="http://schemas.microsoft.com/office/2006/metadata/properties" ma:root="true" ma:fieldsID="10c381823c290d3367832583904a2d89" ns2:_="" ns3:_="">
    <xsd:import namespace="1bf9177b-e08e-47e7-96e1-f4690062f18e"/>
    <xsd:import namespace="c73b39cc-0e69-4665-8db4-7ab582043597"/>
    <xsd:element name="properties">
      <xsd:complexType>
        <xsd:sequence>
          <xsd:element name="documentManagement">
            <xsd:complexType>
              <xsd:all>
                <xsd:element ref="ns2:DNB-AuteurFix" minOccurs="0"/>
                <xsd:element ref="ns2:DNB-Ontvanger" minOccurs="0"/>
                <xsd:element ref="ns2:DNB-CCOntvanger" minOccurs="0"/>
                <xsd:element ref="ns2:DNB-Opmerkingen" minOccurs="0"/>
                <xsd:element ref="ns2:DNB-Sjabloon" minOccurs="0"/>
                <xsd:element ref="ns2:EmTo" minOccurs="0"/>
                <xsd:element ref="ns2:EmFromName" minOccurs="0"/>
                <xsd:element ref="ns2:EmCC" minOccurs="0"/>
                <xsd:element ref="ns2:EmDate" minOccurs="0"/>
                <xsd:element ref="ns2:EmAttachCount" minOccurs="0"/>
                <xsd:element ref="ns2:EmAttachmentNames" minOccurs="0"/>
                <xsd:element ref="ns2:DNB-Distributie" minOccurs="0"/>
                <xsd:element ref="ns2:o647aae0ad2f4ff5acdc41f964aa5af6" minOccurs="0"/>
                <xsd:element ref="ns2:id6c789cff804afba200fcd377146773" minOccurs="0"/>
                <xsd:element ref="ns2:fad229a51b924077bad6f12c552b436b" minOccurs="0"/>
                <xsd:element ref="ns3:_dlc_DocId" minOccurs="0"/>
                <xsd:element ref="ns3:_dlc_DocIdUrl" minOccurs="0"/>
                <xsd:element ref="ns3:_dlc_DocIdPersistId" minOccurs="0"/>
                <xsd:element ref="ns2:p8628bda0807413da3ad070d5f0a43fa"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f9177b-e08e-47e7-96e1-f4690062f18e" elementFormDefault="qualified">
    <xsd:import namespace="http://schemas.microsoft.com/office/2006/documentManagement/types"/>
    <xsd:import namespace="http://schemas.microsoft.com/office/infopath/2007/PartnerControls"/>
    <xsd:element name="DNB-AuteurFix" ma:index="7" nillable="true" ma:displayName="Author" ma:SearchPeopleOnly="false" ma:internalName="DNB_x002d_AuteurFix">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Ontvanger" ma:index="8" nillable="true" ma:displayName="Recipient" ma:SearchPeopleOnly="false" ma:internalName="DNB_x002d_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CCOntvanger" ma:index="9" nillable="true" ma:displayName="CC Recipient" ma:SearchPeopleOnly="false" ma:internalName="DNB_x002d_CC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Opmerkingen" ma:index="10" nillable="true" ma:displayName="Remarks" ma:hidden="true" ma:internalName="DNB_x002d_Opmerkingen">
      <xsd:simpleType>
        <xsd:restriction base="dms:Note"/>
      </xsd:simpleType>
    </xsd:element>
    <xsd:element name="DNB-Sjabloon" ma:index="11" nillable="true" ma:displayName="Sjabloon" ma:hidden="true" ma:internalName="DNB_x002d_Sjabloon">
      <xsd:simpleType>
        <xsd:restriction base="dms:Text"/>
      </xsd:simpleType>
    </xsd:element>
    <xsd:element name="EmTo" ma:index="12" nillable="true" ma:displayName="E-mail To" ma:hidden="true" ma:internalName="EmTo">
      <xsd:simpleType>
        <xsd:restriction base="dms:Note">
          <xsd:maxLength value="255"/>
        </xsd:restriction>
      </xsd:simpleType>
    </xsd:element>
    <xsd:element name="EmFromName" ma:index="13" nillable="true" ma:displayName="E-mail From" ma:hidden="true" ma:internalName="EmFromName">
      <xsd:simpleType>
        <xsd:restriction base="dms:Text"/>
      </xsd:simpleType>
    </xsd:element>
    <xsd:element name="EmCC" ma:index="14" nillable="true" ma:displayName="E-mail CC" ma:hidden="true" ma:internalName="EmCC">
      <xsd:simpleType>
        <xsd:restriction base="dms:Note">
          <xsd:maxLength value="255"/>
        </xsd:restriction>
      </xsd:simpleType>
    </xsd:element>
    <xsd:element name="EmDate" ma:index="15" nillable="true" ma:displayName="E-mail Date" ma:hidden="true" ma:internalName="EmDate">
      <xsd:simpleType>
        <xsd:restriction base="dms:DateTime"/>
      </xsd:simpleType>
    </xsd:element>
    <xsd:element name="EmAttachCount" ma:index="16" nillable="true" ma:displayName="E-mail Attachment Count" ma:hidden="true" ma:internalName="EmAttachCount">
      <xsd:simpleType>
        <xsd:restriction base="dms:Text"/>
      </xsd:simpleType>
    </xsd:element>
    <xsd:element name="EmAttachmentNames" ma:index="17" nillable="true" ma:displayName="E-mail Attachment Names" ma:hidden="true" ma:internalName="EmAttachmentNames">
      <xsd:simpleType>
        <xsd:restriction base="dms:Note">
          <xsd:maxLength value="255"/>
        </xsd:restriction>
      </xsd:simpleType>
    </xsd:element>
    <xsd:element name="DNB-Distributie" ma:index="18" nillable="true" ma:displayName="Distributie" ma:default="False" ma:hidden="true" ma:internalName="DNB_x002d_Distributie">
      <xsd:simpleType>
        <xsd:restriction base="dms:Boolean"/>
      </xsd:simpleType>
    </xsd:element>
    <xsd:element name="o647aae0ad2f4ff5acdc41f964aa5af6" ma:index="19" nillable="true" ma:taxonomy="true" ma:internalName="DNB_x002d_Afdeling_TaxHTField0" ma:taxonomyFieldName="DNB_x002d_Afdeling" ma:displayName="Department" ma:fieldId="{8647aae0-ad2f-4ff5-acdc-41f964aa5af6}" ma:sspId="1e3213a6-3d3a-4fd1-b2e1-5dac641bbf5e" ma:termSetId="f1bb8585-b79d-427a-822a-3c18649c7534" ma:anchorId="b61b89a1-fb9f-476c-9b0d-f5c5c893d3bc" ma:open="false" ma:isKeyword="false">
      <xsd:complexType>
        <xsd:sequence>
          <xsd:element ref="pc:Terms" minOccurs="0" maxOccurs="1"/>
        </xsd:sequence>
      </xsd:complexType>
    </xsd:element>
    <xsd:element name="id6c789cff804afba200fcd377146773" ma:index="21" nillable="true" ma:taxonomy="true" ma:internalName="DNB_x002d_Divisie_TaxHTField0" ma:taxonomyFieldName="DNB_x002d_Divisie" ma:displayName="Division" ma:fieldId="{2d6c789c-ff80-4afb-a200-fcd377146773}" ma:sspId="1e3213a6-3d3a-4fd1-b2e1-5dac641bbf5e" ma:termSetId="f1bb8585-b79d-427a-822a-3c18649c7534" ma:anchorId="b61b89a1-fb9f-476c-9b0d-f5c5c893d3bc" ma:open="false" ma:isKeyword="false">
      <xsd:complexType>
        <xsd:sequence>
          <xsd:element ref="pc:Terms" minOccurs="0" maxOccurs="1"/>
        </xsd:sequence>
      </xsd:complexType>
    </xsd:element>
    <xsd:element name="fad229a51b924077bad6f12c552b436b" ma:index="26" ma:taxonomy="true" ma:internalName="DNB_x002d_SecurityLevel_TaxHTField0" ma:taxonomyFieldName="DNB_x002d_SecurityLevel" ma:displayName="Confidentiality" ma:readOnly="false" ma:fieldId="{fad229a5-1b92-4077-bad6-f12c552b436b}" ma:sspId="1e3213a6-3d3a-4fd1-b2e1-5dac641bbf5e" ma:termSetId="d600dd74-336e-46fc-bce3-731836ca1738" ma:anchorId="00000000-0000-0000-0000-000000000000" ma:open="false" ma:isKeyword="false">
      <xsd:complexType>
        <xsd:sequence>
          <xsd:element ref="pc:Terms" minOccurs="0" maxOccurs="1"/>
        </xsd:sequence>
      </xsd:complexType>
    </xsd:element>
    <xsd:element name="p8628bda0807413da3ad070d5f0a43fa" ma:index="30" nillable="true" ma:taxonomy="true" ma:internalName="DNB_x002d_Sector_TaxHTField0" ma:taxonomyFieldName="DNB_x002d_Sector1" ma:displayName="Sector" ma:default="" ma:fieldId="{98628bda-0807-413d-a3ad-070d5f0a43fa}" ma:taxonomyMulti="true" ma:sspId="1e3213a6-3d3a-4fd1-b2e1-5dac641bbf5e" ma:termSetId="2286d354-b4d5-46d6-982d-f65ea82a118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73b39cc-0e69-4665-8db4-7ab582043597" elementFormDefault="qualified">
    <xsd:import namespace="http://schemas.microsoft.com/office/2006/documentManagement/types"/>
    <xsd:import namespace="http://schemas.microsoft.com/office/infopath/2007/PartnerControls"/>
    <xsd:element name="_dlc_DocId" ma:index="27" nillable="true" ma:displayName="Document ID Value" ma:description="The value of the document ID assigned to this item." ma:internalName="_dlc_DocId" ma:readOnly="true">
      <xsd:simpleType>
        <xsd:restriction base="dms:Text"/>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element name="TaxCatchAll" ma:index="31" nillable="true" ma:displayName="Taxonomy Catch All Column" ma:hidden="true" ma:list="{9e916385-b465-45a7-8704-6e0fb0dec28f}" ma:internalName="TaxCatchAll" ma:showField="CatchAllData" ma:web="1bf9177b-e08e-47e7-96e1-f4690062f18e">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9e916385-b465-45a7-8704-6e0fb0dec28f}" ma:internalName="TaxCatchAllLabel" ma:readOnly="true" ma:showField="CatchAllDataLabel" ma:web="1bf9177b-e08e-47e7-96e1-f4690062f1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1e3213a6-3d3a-4fd1-b2e1-5dac641bbf5e" ContentTypeId="0x0101001A9AF98CE4D646E7BAD5E0A615FBC45700531684C5AA7845B1B8AD3BF3F8A4C4F8"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o647aae0ad2f4ff5acdc41f964aa5af6 xmlns="1bf9177b-e08e-47e7-96e1-f4690062f18e">
      <Terms xmlns="http://schemas.microsoft.com/office/infopath/2007/PartnerControls">
        <TermInfo xmlns="http://schemas.microsoft.com/office/infopath/2007/PartnerControls">
          <TermName xmlns="http://schemas.microsoft.com/office/infopath/2007/PartnerControls">Expertisecentrum operationele en IT risico's</TermName>
          <TermId xmlns="http://schemas.microsoft.com/office/infopath/2007/PartnerControls">c50a550d-c620-4343-8967-1e9ef8f82735</TermId>
        </TermInfo>
      </Terms>
    </o647aae0ad2f4ff5acdc41f964aa5af6>
    <fad229a51b924077bad6f12c552b436b xmlns="1bf9177b-e08e-47e7-96e1-f4690062f18e">
      <Terms xmlns="http://schemas.microsoft.com/office/infopath/2007/PartnerControls">
        <TermInfo xmlns="http://schemas.microsoft.com/office/infopath/2007/PartnerControls">
          <TermName xmlns="http://schemas.microsoft.com/office/infopath/2007/PartnerControls">DNB-RESTRICTED</TermName>
          <TermId xmlns="http://schemas.microsoft.com/office/infopath/2007/PartnerControls">c01d8a4b-14ee-4ab1-91b8-1b231009c537</TermId>
        </TermInfo>
      </Terms>
    </fad229a51b924077bad6f12c552b436b>
    <DNB-CCOntvanger xmlns="1bf9177b-e08e-47e7-96e1-f4690062f18e">
      <UserInfo>
        <DisplayName/>
        <AccountId xsi:nil="true"/>
        <AccountType/>
      </UserInfo>
    </DNB-CCOntvanger>
    <DNB-Ontvanger xmlns="1bf9177b-e08e-47e7-96e1-f4690062f18e">
      <UserInfo>
        <DisplayName/>
        <AccountId xsi:nil="true"/>
        <AccountType/>
      </UserInfo>
    </DNB-Ontvanger>
    <DNB-Opmerkingen xmlns="1bf9177b-e08e-47e7-96e1-f4690062f18e" xsi:nil="true"/>
    <TaxCatchAll xmlns="c73b39cc-0e69-4665-8db4-7ab582043597">
      <Value>84</Value>
      <Value>8</Value>
      <Value>7</Value>
      <Value>39</Value>
      <Value>3</Value>
      <Value>36</Value>
      <Value>18</Value>
    </TaxCatchAll>
    <EmCC xmlns="1bf9177b-e08e-47e7-96e1-f4690062f18e" xsi:nil="true"/>
    <DNB-AuteurFix xmlns="1bf9177b-e08e-47e7-96e1-f4690062f18e">
      <UserInfo>
        <DisplayName/>
        <AccountId xsi:nil="true"/>
        <AccountType/>
      </UserInfo>
    </DNB-AuteurFix>
    <DNB-Distributie xmlns="1bf9177b-e08e-47e7-96e1-f4690062f18e">false</DNB-Distributie>
    <EmAttachCount xmlns="1bf9177b-e08e-47e7-96e1-f4690062f18e" xsi:nil="true"/>
    <id6c789cff804afba200fcd377146773 xmlns="1bf9177b-e08e-47e7-96e1-f4690062f18e">
      <Terms xmlns="http://schemas.microsoft.com/office/infopath/2007/PartnerControls">
        <TermInfo xmlns="http://schemas.microsoft.com/office/infopath/2007/PartnerControls">
          <TermName xmlns="http://schemas.microsoft.com/office/infopath/2007/PartnerControls">Toezicht pensioenfondsen</TermName>
          <TermId xmlns="http://schemas.microsoft.com/office/infopath/2007/PartnerControls">05fe169f-9af6-4139-8249-771375f7b69c</TermId>
        </TermInfo>
      </Terms>
    </id6c789cff804afba200fcd377146773>
    <EmAttachmentNames xmlns="1bf9177b-e08e-47e7-96e1-f4690062f18e" xsi:nil="true"/>
    <EmTo xmlns="1bf9177b-e08e-47e7-96e1-f4690062f18e" xsi:nil="true"/>
    <EmDate xmlns="1bf9177b-e08e-47e7-96e1-f4690062f18e" xsi:nil="true"/>
    <p8628bda0807413da3ad070d5f0a43fa xmlns="1bf9177b-e08e-47e7-96e1-f4690062f18e">
      <Terms xmlns="http://schemas.microsoft.com/office/infopath/2007/PartnerControls">
        <TermInfo xmlns="http://schemas.microsoft.com/office/infopath/2007/PartnerControls">
          <TermName xmlns="http://schemas.microsoft.com/office/infopath/2007/PartnerControls">Pensioenfondsen</TermName>
          <TermId xmlns="http://schemas.microsoft.com/office/infopath/2007/PartnerControls">bb2df91f-4e55-4f56-8bf5-b5c14f51c935</TermId>
        </TermInfo>
        <TermInfo xmlns="http://schemas.microsoft.com/office/infopath/2007/PartnerControls">
          <TermName xmlns="http://schemas.microsoft.com/office/infopath/2007/PartnerControls">Verzekeraars</TermName>
          <TermId xmlns="http://schemas.microsoft.com/office/infopath/2007/PartnerControls">eaddc905-57f9-475c-85e5-1d9220894969</TermId>
        </TermInfo>
      </Terms>
    </p8628bda0807413da3ad070d5f0a43fa>
    <DNB-Sjabloon xmlns="1bf9177b-e08e-47e7-96e1-f4690062f18e" xsi:nil="true"/>
    <EmFromName xmlns="1bf9177b-e08e-47e7-96e1-f4690062f18e" xsi:nil="true"/>
    <_dlc_DocId xmlns="c73b39cc-0e69-4665-8db4-7ab582043597">T039-209982499-10</_dlc_DocId>
    <_dlc_DocIdUrl xmlns="c73b39cc-0e69-4665-8db4-7ab582043597">
      <Url>https://tasks.sharepoint.dnb.nl/sites/tz-Onderzoeken/113RIPVerbeterenInformatiebeveiligingCybersecurity/_layouts/15/DocIdRedir.aspx?ID=T039-209982499-10</Url>
      <Description>T039-209982499-10</Description>
    </_dlc_DocIdUrl>
  </documentManagement>
</p:properties>
</file>

<file path=customXml/itemProps1.xml><?xml version="1.0" encoding="utf-8"?>
<ds:datastoreItem xmlns:ds="http://schemas.openxmlformats.org/officeDocument/2006/customXml" ds:itemID="{C5F04D0A-309A-484D-B35E-6389538DF3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f9177b-e08e-47e7-96e1-f4690062f18e"/>
    <ds:schemaRef ds:uri="c73b39cc-0e69-4665-8db4-7ab5820435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F57E00-54C8-4CAD-B214-A8F374EECA25}">
  <ds:schemaRefs>
    <ds:schemaRef ds:uri="Microsoft.SharePoint.Taxonomy.ContentTypeSync"/>
  </ds:schemaRefs>
</ds:datastoreItem>
</file>

<file path=customXml/itemProps3.xml><?xml version="1.0" encoding="utf-8"?>
<ds:datastoreItem xmlns:ds="http://schemas.openxmlformats.org/officeDocument/2006/customXml" ds:itemID="{CED2A01C-872A-48D5-A476-821584EF4488}">
  <ds:schemaRefs>
    <ds:schemaRef ds:uri="http://schemas.microsoft.com/sharepoint/events"/>
  </ds:schemaRefs>
</ds:datastoreItem>
</file>

<file path=customXml/itemProps4.xml><?xml version="1.0" encoding="utf-8"?>
<ds:datastoreItem xmlns:ds="http://schemas.openxmlformats.org/officeDocument/2006/customXml" ds:itemID="{877633B9-7525-4E8A-A30B-29B7C7FCAF9E}">
  <ds:schemaRefs>
    <ds:schemaRef ds:uri="http://schemas.microsoft.com/sharepoint/v3/contenttype/forms"/>
  </ds:schemaRefs>
</ds:datastoreItem>
</file>

<file path=customXml/itemProps5.xml><?xml version="1.0" encoding="utf-8"?>
<ds:datastoreItem xmlns:ds="http://schemas.openxmlformats.org/officeDocument/2006/customXml" ds:itemID="{3A58F3B5-EC8B-4664-A33A-22EA5FDE4118}">
  <ds:schemaRefs>
    <ds:schemaRef ds:uri="1bf9177b-e08e-47e7-96e1-f4690062f18e"/>
    <ds:schemaRef ds:uri="http://purl.org/dc/dcmitype/"/>
    <ds:schemaRef ds:uri="http://www.w3.org/XML/1998/namespace"/>
    <ds:schemaRef ds:uri="http://purl.org/dc/elements/1.1/"/>
    <ds:schemaRef ds:uri="c73b39cc-0e69-4665-8db4-7ab582043597"/>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START</vt:lpstr>
      <vt:lpstr>General information</vt:lpstr>
      <vt:lpstr>Assessment summary</vt:lpstr>
      <vt:lpstr>Graphical overview</vt:lpstr>
      <vt:lpstr>Strategy&amp;Policies</vt:lpstr>
      <vt:lpstr>Organization</vt:lpstr>
      <vt:lpstr>People</vt:lpstr>
      <vt:lpstr>Processes</vt:lpstr>
      <vt:lpstr>Technology</vt:lpstr>
      <vt:lpstr>Facilities</vt:lpstr>
      <vt:lpstr>Export</vt:lpstr>
      <vt:lpstr>Validation</vt:lpstr>
      <vt:lpstr>Translation Matrix</vt:lpstr>
      <vt:lpstr>Calculation</vt:lpstr>
      <vt:lpstr>AccessImport</vt:lpstr>
      <vt:lpstr>Import2</vt:lpstr>
      <vt:lpstr>LIST1</vt:lpstr>
      <vt:lpstr>LIST2</vt:lpstr>
      <vt:lpstr>LIST3</vt:lpstr>
      <vt:lpstr>LIST4</vt:lpstr>
      <vt:lpstr>LIST5</vt:lpstr>
      <vt:lpstr>Facilities!Print_Area</vt:lpstr>
      <vt:lpstr>'General information'!Print_Area</vt:lpstr>
      <vt:lpstr>'Graphical overview'!Print_Area</vt:lpstr>
      <vt:lpstr>Organization!Print_Area</vt:lpstr>
      <vt:lpstr>People!Print_Area</vt:lpstr>
      <vt:lpstr>Processes!Print_Area</vt:lpstr>
      <vt:lpstr>START!Print_Area</vt:lpstr>
      <vt:lpstr>'Strategy&amp;Policies'!Print_Area</vt:lpstr>
      <vt:lpstr>Technology!Print_Area</vt:lpstr>
      <vt:lpstr>'Strategy&amp;Policies'!Print_Titles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Vragenlijst IB 2017</dc:title>
  <dc:creator>Baveco, M.P.P.</dc:creator>
  <dc:description>Versie 5.4, definitief, update jan 2013</dc:description>
  <cp:lastModifiedBy>Dijst, D.S. (Derek) (TP_ECOPIT)</cp:lastModifiedBy>
  <cp:lastPrinted>2014-05-26T12:27:51Z</cp:lastPrinted>
  <dcterms:created xsi:type="dcterms:W3CDTF">2010-02-01T09:19:47Z</dcterms:created>
  <dcterms:modified xsi:type="dcterms:W3CDTF">2017-06-08T13:12:31Z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0x0101001A9AF98CE4D646E7BAD5E0A615FBC45700531684C5AA7845B1B8AD3BF3F8A4C4F8002DC8F8FC4D937E4FAEF2B2172FACE1CB</vt:lpwstr>
  </property>
  <property fmtid="{D5CDD505-2E9C-101B-9397-08002B2CF9AE}" pid="3" name="nfb347e1221645fda76d4c48becd33cd">
    <vt:lpwstr>Lopend|9178452f-7c5d-4617-8a9d-cb6cbffbcbfc</vt:lpwstr>
  </property>
  <property fmtid="{D5CDD505-2E9C-101B-9397-08002B2CF9AE}" pid="4" name="_dlc_DocIdItemGuid">
    <vt:lpwstr>2680eb20-6a8b-4ead-8b07-8fe56c1177b5</vt:lpwstr>
  </property>
  <property fmtid="{D5CDD505-2E9C-101B-9397-08002B2CF9AE}" pid="5" name="DNB-Divisie">
    <vt:lpwstr>36;#Toezicht pensioenfondsen|05fe169f-9af6-4139-8249-771375f7b69c</vt:lpwstr>
  </property>
  <property fmtid="{D5CDD505-2E9C-101B-9397-08002B2CF9AE}" pid="6" name="DNB-Sector1">
    <vt:lpwstr>18;#Pensioenfondsen|bb2df91f-4e55-4f56-8bf5-b5c14f51c935;#7;#Verzekeraars|eaddc905-57f9-475c-85e5-1d9220894969</vt:lpwstr>
  </property>
  <property fmtid="{D5CDD505-2E9C-101B-9397-08002B2CF9AE}" pid="7" name="DNB-Status">
    <vt:lpwstr>3;#Lopend|9178452f-7c5d-4617-8a9d-cb6cbffbcbfc</vt:lpwstr>
  </property>
  <property fmtid="{D5CDD505-2E9C-101B-9397-08002B2CF9AE}" pid="8" name="DNB-SecurityLevel">
    <vt:lpwstr>8;#DNB-RESTRICTED|c01d8a4b-14ee-4ab1-91b8-1b231009c537</vt:lpwstr>
  </property>
  <property fmtid="{D5CDD505-2E9C-101B-9397-08002B2CF9AE}" pid="9" name="DNB-Afdeling">
    <vt:lpwstr>39;#Expertisecentrum operationele en IT risico's|c50a550d-c620-4343-8967-1e9ef8f82735</vt:lpwstr>
  </property>
  <property fmtid="{D5CDD505-2E9C-101B-9397-08002B2CF9AE}" pid="10" name="DNB-Taaklabel">
    <vt:lpwstr>84;#Voorbereidende informatie|969353db-69b3-44d0-b8e2-2c0ca04c58e5</vt:lpwstr>
  </property>
  <property fmtid="{D5CDD505-2E9C-101B-9397-08002B2CF9AE}" pid="11" name="oad32f0385ad4870b0ad87bfeb983764">
    <vt:lpwstr>Voorbereidende informatie|969353db-69b3-44d0-b8e2-2c0ca04c58e5</vt:lpwstr>
  </property>
</Properties>
</file>